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330" firstSheet="13" activeTab="13"/>
  </bookViews>
  <sheets>
    <sheet name="На 01.11.19" sheetId="1" r:id="rId1"/>
    <sheet name="На 01.12.19" sheetId="4" r:id="rId2"/>
    <sheet name="На 01.01.20 " sheetId="5" r:id="rId3"/>
    <sheet name="25,02,2020" sheetId="6" r:id="rId4"/>
    <sheet name="03.03.2020" sheetId="7" r:id="rId5"/>
    <sheet name="17.03.2020 " sheetId="8" r:id="rId6"/>
    <sheet name="24.03.2020 " sheetId="9" r:id="rId7"/>
    <sheet name="07.04.2020" sheetId="10" r:id="rId8"/>
    <sheet name="14.04.2020" sheetId="11" r:id="rId9"/>
    <sheet name="21.04.2020" sheetId="12" r:id="rId10"/>
    <sheet name="29.04.2020" sheetId="13" r:id="rId11"/>
    <sheet name="06.05.2020" sheetId="14" r:id="rId12"/>
    <sheet name="12.05.2020" sheetId="16" r:id="rId13"/>
    <sheet name="04" sheetId="32" r:id="rId14"/>
  </sheets>
  <definedNames>
    <definedName name="_xlnm.Print_Area" localSheetId="4">'03.03.2020'!$A$1:$S$31</definedName>
    <definedName name="_xlnm.Print_Area" localSheetId="13">'04'!$A$1:$T$39</definedName>
    <definedName name="_xlnm.Print_Area" localSheetId="11">'06.05.2020'!$A$1:$S$31</definedName>
    <definedName name="_xlnm.Print_Area" localSheetId="7">'07.04.2020'!$A$1:$S$31</definedName>
    <definedName name="_xlnm.Print_Area" localSheetId="12">'12.05.2020'!$A$1:$S$31</definedName>
    <definedName name="_xlnm.Print_Area" localSheetId="8">'14.04.2020'!$A$1:$S$31</definedName>
    <definedName name="_xlnm.Print_Area" localSheetId="5">'17.03.2020 '!$A$1:$S$31</definedName>
    <definedName name="_xlnm.Print_Area" localSheetId="9">'21.04.2020'!$A$1:$S$31</definedName>
    <definedName name="_xlnm.Print_Area" localSheetId="6">'24.03.2020 '!$A$1:$S$31</definedName>
    <definedName name="_xlnm.Print_Area" localSheetId="3">'25,02,2020'!$A$1:$S$31</definedName>
    <definedName name="_xlnm.Print_Area" localSheetId="10">'29.04.2020'!$A$1:$S$31</definedName>
    <definedName name="_xlnm.Print_Area" localSheetId="2">'На 01.01.20 '!$A$1:$S$31</definedName>
  </definedNames>
  <calcPr calcId="144525"/>
</workbook>
</file>

<file path=xl/calcChain.xml><?xml version="1.0" encoding="utf-8"?>
<calcChain xmlns="http://schemas.openxmlformats.org/spreadsheetml/2006/main">
  <c r="I11" i="32" l="1"/>
  <c r="M28" i="32" l="1"/>
  <c r="N28" i="32"/>
  <c r="L23" i="32" l="1"/>
  <c r="L21" i="32" s="1"/>
  <c r="L38" i="32"/>
  <c r="H38" i="32"/>
  <c r="H37" i="32"/>
  <c r="O35" i="32"/>
  <c r="N35" i="32"/>
  <c r="M35" i="32"/>
  <c r="L35" i="32"/>
  <c r="K35" i="32"/>
  <c r="J35" i="32"/>
  <c r="I35" i="32"/>
  <c r="H35" i="32"/>
  <c r="L34" i="32"/>
  <c r="L32" i="32" s="1"/>
  <c r="L31" i="32" s="1"/>
  <c r="H34" i="32"/>
  <c r="O32" i="32"/>
  <c r="O31" i="32" s="1"/>
  <c r="N32" i="32"/>
  <c r="N31" i="32" s="1"/>
  <c r="M32" i="32"/>
  <c r="M31" i="32" s="1"/>
  <c r="K32" i="32"/>
  <c r="J32" i="32"/>
  <c r="I32" i="32"/>
  <c r="L30" i="32"/>
  <c r="L28" i="32" s="1"/>
  <c r="H30" i="32"/>
  <c r="O28" i="32"/>
  <c r="K28" i="32"/>
  <c r="J28" i="32"/>
  <c r="I28" i="32"/>
  <c r="H28" i="32"/>
  <c r="L27" i="32"/>
  <c r="L26" i="32"/>
  <c r="H26" i="32"/>
  <c r="O24" i="32"/>
  <c r="N24" i="32"/>
  <c r="M24" i="32"/>
  <c r="K24" i="32"/>
  <c r="J24" i="32"/>
  <c r="I24" i="32"/>
  <c r="H24" i="32"/>
  <c r="H23" i="32"/>
  <c r="H21" i="32" s="1"/>
  <c r="O21" i="32"/>
  <c r="O20" i="32" s="1"/>
  <c r="N21" i="32"/>
  <c r="M21" i="32"/>
  <c r="K21" i="32"/>
  <c r="K20" i="32" s="1"/>
  <c r="J21" i="32"/>
  <c r="J20" i="32" s="1"/>
  <c r="I21" i="32"/>
  <c r="L19" i="32"/>
  <c r="H19" i="32"/>
  <c r="L18" i="32"/>
  <c r="H18" i="32"/>
  <c r="L17" i="32"/>
  <c r="H17" i="32"/>
  <c r="H15" i="32" s="1"/>
  <c r="H14" i="32" s="1"/>
  <c r="O15" i="32"/>
  <c r="O14" i="32" s="1"/>
  <c r="N15" i="32"/>
  <c r="M15" i="32"/>
  <c r="M14" i="32" s="1"/>
  <c r="K15" i="32"/>
  <c r="K14" i="32" s="1"/>
  <c r="J15" i="32"/>
  <c r="J14" i="32" s="1"/>
  <c r="I15" i="32"/>
  <c r="I14" i="32" s="1"/>
  <c r="N14" i="32"/>
  <c r="L13" i="32"/>
  <c r="L11" i="32" s="1"/>
  <c r="L10" i="32" s="1"/>
  <c r="H13" i="32"/>
  <c r="H11" i="32" s="1"/>
  <c r="H10" i="32" s="1"/>
  <c r="O11" i="32"/>
  <c r="O10" i="32" s="1"/>
  <c r="N11" i="32"/>
  <c r="N10" i="32" s="1"/>
  <c r="M11" i="32"/>
  <c r="M10" i="32" s="1"/>
  <c r="K11" i="32"/>
  <c r="K10" i="32" s="1"/>
  <c r="J11" i="32"/>
  <c r="I10" i="32"/>
  <c r="J10" i="32"/>
  <c r="L29" i="16"/>
  <c r="H29" i="16"/>
  <c r="H26" i="16" s="1"/>
  <c r="L28" i="16"/>
  <c r="H28" i="16"/>
  <c r="O26" i="16"/>
  <c r="N26" i="16"/>
  <c r="M26" i="16"/>
  <c r="K26" i="16"/>
  <c r="J26" i="16"/>
  <c r="I26" i="16"/>
  <c r="L25" i="16"/>
  <c r="L23" i="16" s="1"/>
  <c r="H25" i="16"/>
  <c r="N23" i="16"/>
  <c r="N22" i="16" s="1"/>
  <c r="M23" i="16"/>
  <c r="J23" i="16"/>
  <c r="J22" i="16" s="1"/>
  <c r="I23" i="16"/>
  <c r="H23" i="16"/>
  <c r="M22" i="16"/>
  <c r="L21" i="16"/>
  <c r="H21" i="16"/>
  <c r="L20" i="16"/>
  <c r="H20" i="16"/>
  <c r="L19" i="16"/>
  <c r="H19" i="16"/>
  <c r="L18" i="16"/>
  <c r="H18" i="16"/>
  <c r="L17" i="16"/>
  <c r="H17" i="16"/>
  <c r="H15" i="16" s="1"/>
  <c r="H14" i="16" s="1"/>
  <c r="O15" i="16"/>
  <c r="M15" i="16"/>
  <c r="K15" i="16"/>
  <c r="K14" i="16" s="1"/>
  <c r="I15" i="16"/>
  <c r="O14" i="16"/>
  <c r="M14" i="16"/>
  <c r="M31" i="16" s="1"/>
  <c r="I14" i="16"/>
  <c r="L13" i="16"/>
  <c r="H13" i="16"/>
  <c r="O11" i="16"/>
  <c r="N11" i="16"/>
  <c r="M11" i="16"/>
  <c r="L11" i="16"/>
  <c r="K11" i="16"/>
  <c r="J11" i="16"/>
  <c r="I11" i="16"/>
  <c r="H11" i="16"/>
  <c r="O10" i="16"/>
  <c r="O31" i="16" s="1"/>
  <c r="N10" i="16"/>
  <c r="M10" i="16"/>
  <c r="L10" i="16"/>
  <c r="K10" i="16"/>
  <c r="J10" i="16"/>
  <c r="J31" i="16" s="1"/>
  <c r="I10" i="16"/>
  <c r="H10" i="16"/>
  <c r="L29" i="14"/>
  <c r="H29" i="14"/>
  <c r="L28" i="14"/>
  <c r="H28" i="14"/>
  <c r="O26" i="14"/>
  <c r="N26" i="14"/>
  <c r="M26" i="14"/>
  <c r="K26" i="14"/>
  <c r="J26" i="14"/>
  <c r="I26" i="14"/>
  <c r="L25" i="14"/>
  <c r="L23" i="14" s="1"/>
  <c r="H25" i="14"/>
  <c r="H23" i="14" s="1"/>
  <c r="N23" i="14"/>
  <c r="N22" i="14" s="1"/>
  <c r="M23" i="14"/>
  <c r="J23" i="14"/>
  <c r="I23" i="14"/>
  <c r="M22" i="14"/>
  <c r="I22" i="14"/>
  <c r="L21" i="14"/>
  <c r="H21" i="14"/>
  <c r="L20" i="14"/>
  <c r="H20" i="14"/>
  <c r="L19" i="14"/>
  <c r="H19" i="14"/>
  <c r="L18" i="14"/>
  <c r="H18" i="14"/>
  <c r="H15" i="14" s="1"/>
  <c r="H14" i="14" s="1"/>
  <c r="L17" i="14"/>
  <c r="H17" i="14"/>
  <c r="O15" i="14"/>
  <c r="O14" i="14" s="1"/>
  <c r="M15" i="14"/>
  <c r="M14" i="14" s="1"/>
  <c r="K15" i="14"/>
  <c r="I15" i="14"/>
  <c r="I14" i="14" s="1"/>
  <c r="K14" i="14"/>
  <c r="L13" i="14"/>
  <c r="L11" i="14" s="1"/>
  <c r="L10" i="14" s="1"/>
  <c r="H13" i="14"/>
  <c r="H11" i="14" s="1"/>
  <c r="H10" i="14" s="1"/>
  <c r="O11" i="14"/>
  <c r="O10" i="14" s="1"/>
  <c r="N11" i="14"/>
  <c r="N10" i="14" s="1"/>
  <c r="N31" i="14" s="1"/>
  <c r="M11" i="14"/>
  <c r="K11" i="14"/>
  <c r="J11" i="14"/>
  <c r="J10" i="14" s="1"/>
  <c r="I11" i="14"/>
  <c r="I10" i="14" s="1"/>
  <c r="I31" i="14" s="1"/>
  <c r="M10" i="14"/>
  <c r="K10" i="14"/>
  <c r="L29" i="13"/>
  <c r="H29" i="13"/>
  <c r="H26" i="13" s="1"/>
  <c r="L28" i="13"/>
  <c r="L26" i="13" s="1"/>
  <c r="H28" i="13"/>
  <c r="O26" i="13"/>
  <c r="N26" i="13"/>
  <c r="M26" i="13"/>
  <c r="K26" i="13"/>
  <c r="J26" i="13"/>
  <c r="J22" i="13" s="1"/>
  <c r="I26" i="13"/>
  <c r="L25" i="13"/>
  <c r="L23" i="13" s="1"/>
  <c r="H25" i="13"/>
  <c r="H23" i="13" s="1"/>
  <c r="H22" i="13" s="1"/>
  <c r="N23" i="13"/>
  <c r="M23" i="13"/>
  <c r="M22" i="13" s="1"/>
  <c r="J23" i="13"/>
  <c r="I23" i="13"/>
  <c r="I22" i="13" s="1"/>
  <c r="L21" i="13"/>
  <c r="H21" i="13"/>
  <c r="L20" i="13"/>
  <c r="H20" i="13"/>
  <c r="L19" i="13"/>
  <c r="H19" i="13"/>
  <c r="L18" i="13"/>
  <c r="H18" i="13"/>
  <c r="L17" i="13"/>
  <c r="L15" i="13" s="1"/>
  <c r="L14" i="13" s="1"/>
  <c r="H17" i="13"/>
  <c r="O15" i="13"/>
  <c r="O14" i="13" s="1"/>
  <c r="M15" i="13"/>
  <c r="M14" i="13" s="1"/>
  <c r="K15" i="13"/>
  <c r="K14" i="13" s="1"/>
  <c r="I15" i="13"/>
  <c r="I14" i="13" s="1"/>
  <c r="L13" i="13"/>
  <c r="L11" i="13" s="1"/>
  <c r="L10" i="13" s="1"/>
  <c r="H13" i="13"/>
  <c r="O11" i="13"/>
  <c r="O10" i="13" s="1"/>
  <c r="O31" i="13" s="1"/>
  <c r="N11" i="13"/>
  <c r="M11" i="13"/>
  <c r="M10" i="13" s="1"/>
  <c r="K11" i="13"/>
  <c r="K10" i="13" s="1"/>
  <c r="K31" i="13" s="1"/>
  <c r="J11" i="13"/>
  <c r="J10" i="13" s="1"/>
  <c r="I11" i="13"/>
  <c r="H11" i="13"/>
  <c r="N10" i="13"/>
  <c r="I10" i="13"/>
  <c r="H10" i="13"/>
  <c r="L29" i="12"/>
  <c r="H29" i="12"/>
  <c r="L28" i="12"/>
  <c r="L26" i="12" s="1"/>
  <c r="H28" i="12"/>
  <c r="H26" i="12" s="1"/>
  <c r="O26" i="12"/>
  <c r="N26" i="12"/>
  <c r="M26" i="12"/>
  <c r="K26" i="12"/>
  <c r="J26" i="12"/>
  <c r="I26" i="12"/>
  <c r="L25" i="12"/>
  <c r="L23" i="12" s="1"/>
  <c r="H25" i="12"/>
  <c r="H23" i="12" s="1"/>
  <c r="N23" i="12"/>
  <c r="M23" i="12"/>
  <c r="M22" i="12" s="1"/>
  <c r="J23" i="12"/>
  <c r="J22" i="12" s="1"/>
  <c r="I23" i="12"/>
  <c r="I22" i="12"/>
  <c r="L21" i="12"/>
  <c r="H21" i="12"/>
  <c r="L20" i="12"/>
  <c r="H20" i="12"/>
  <c r="L19" i="12"/>
  <c r="H19" i="12"/>
  <c r="L18" i="12"/>
  <c r="H18" i="12"/>
  <c r="L17" i="12"/>
  <c r="H17" i="12"/>
  <c r="O15" i="12"/>
  <c r="O14" i="12" s="1"/>
  <c r="M15" i="12"/>
  <c r="M14" i="12" s="1"/>
  <c r="K15" i="12"/>
  <c r="K14" i="12" s="1"/>
  <c r="K31" i="12" s="1"/>
  <c r="I15" i="12"/>
  <c r="I14" i="12"/>
  <c r="L13" i="12"/>
  <c r="L11" i="12" s="1"/>
  <c r="L10" i="12" s="1"/>
  <c r="H13" i="12"/>
  <c r="O11" i="12"/>
  <c r="N11" i="12"/>
  <c r="M11" i="12"/>
  <c r="K11" i="12"/>
  <c r="J11" i="12"/>
  <c r="I11" i="12"/>
  <c r="I10" i="12" s="1"/>
  <c r="I31" i="12" s="1"/>
  <c r="H11" i="12"/>
  <c r="O10" i="12"/>
  <c r="O31" i="12" s="1"/>
  <c r="N10" i="12"/>
  <c r="M10" i="12"/>
  <c r="K10" i="12"/>
  <c r="J10" i="12"/>
  <c r="H10" i="12"/>
  <c r="L29" i="11"/>
  <c r="H29" i="11"/>
  <c r="L28" i="11"/>
  <c r="L26" i="11" s="1"/>
  <c r="H28" i="11"/>
  <c r="O26" i="11"/>
  <c r="N26" i="11"/>
  <c r="M26" i="11"/>
  <c r="K26" i="11"/>
  <c r="J26" i="11"/>
  <c r="I26" i="11"/>
  <c r="L25" i="11"/>
  <c r="L23" i="11" s="1"/>
  <c r="H25" i="11"/>
  <c r="N23" i="11"/>
  <c r="M23" i="11"/>
  <c r="M22" i="11" s="1"/>
  <c r="J23" i="11"/>
  <c r="J22" i="11" s="1"/>
  <c r="I23" i="11"/>
  <c r="H23" i="11"/>
  <c r="N22" i="11"/>
  <c r="L21" i="11"/>
  <c r="H21" i="11"/>
  <c r="L20" i="11"/>
  <c r="H20" i="11"/>
  <c r="L19" i="11"/>
  <c r="H19" i="11"/>
  <c r="L18" i="11"/>
  <c r="H18" i="11"/>
  <c r="L17" i="11"/>
  <c r="H17" i="11"/>
  <c r="O15" i="11"/>
  <c r="M15" i="11"/>
  <c r="K15" i="11"/>
  <c r="K14" i="11" s="1"/>
  <c r="I15" i="11"/>
  <c r="O14" i="11"/>
  <c r="M14" i="11"/>
  <c r="M31" i="11" s="1"/>
  <c r="I14" i="11"/>
  <c r="L13" i="11"/>
  <c r="L11" i="11" s="1"/>
  <c r="L10" i="11" s="1"/>
  <c r="H13" i="11"/>
  <c r="O11" i="11"/>
  <c r="N11" i="11"/>
  <c r="N10" i="11" s="1"/>
  <c r="N31" i="11" s="1"/>
  <c r="M11" i="11"/>
  <c r="K11" i="11"/>
  <c r="K10" i="11" s="1"/>
  <c r="K31" i="11" s="1"/>
  <c r="J11" i="11"/>
  <c r="J10" i="11" s="1"/>
  <c r="J31" i="11" s="1"/>
  <c r="I11" i="11"/>
  <c r="H11" i="11"/>
  <c r="H10" i="11" s="1"/>
  <c r="O10" i="11"/>
  <c r="O31" i="11" s="1"/>
  <c r="M10" i="11"/>
  <c r="I10" i="11"/>
  <c r="L29" i="10"/>
  <c r="H29" i="10"/>
  <c r="L28" i="10"/>
  <c r="H28" i="10"/>
  <c r="O26" i="10"/>
  <c r="N26" i="10"/>
  <c r="N22" i="10" s="1"/>
  <c r="M26" i="10"/>
  <c r="K26" i="10"/>
  <c r="J26" i="10"/>
  <c r="I26" i="10"/>
  <c r="L25" i="10"/>
  <c r="L23" i="10" s="1"/>
  <c r="H25" i="10"/>
  <c r="N23" i="10"/>
  <c r="M23" i="10"/>
  <c r="M22" i="10" s="1"/>
  <c r="J23" i="10"/>
  <c r="J22" i="10" s="1"/>
  <c r="I23" i="10"/>
  <c r="H23" i="10"/>
  <c r="I22" i="10"/>
  <c r="L21" i="10"/>
  <c r="H21" i="10"/>
  <c r="L20" i="10"/>
  <c r="H20" i="10"/>
  <c r="L19" i="10"/>
  <c r="H19" i="10"/>
  <c r="L18" i="10"/>
  <c r="H18" i="10"/>
  <c r="H15" i="10" s="1"/>
  <c r="H14" i="10" s="1"/>
  <c r="L17" i="10"/>
  <c r="L15" i="10" s="1"/>
  <c r="L14" i="10" s="1"/>
  <c r="H17" i="10"/>
  <c r="O15" i="10"/>
  <c r="O14" i="10" s="1"/>
  <c r="M15" i="10"/>
  <c r="M14" i="10" s="1"/>
  <c r="K15" i="10"/>
  <c r="K14" i="10" s="1"/>
  <c r="I15" i="10"/>
  <c r="I14" i="10" s="1"/>
  <c r="L13" i="10"/>
  <c r="L11" i="10" s="1"/>
  <c r="L10" i="10" s="1"/>
  <c r="H13" i="10"/>
  <c r="H11" i="10" s="1"/>
  <c r="H10" i="10" s="1"/>
  <c r="O11" i="10"/>
  <c r="N11" i="10"/>
  <c r="M11" i="10"/>
  <c r="K11" i="10"/>
  <c r="J11" i="10"/>
  <c r="J10" i="10" s="1"/>
  <c r="I11" i="10"/>
  <c r="O10" i="10"/>
  <c r="N10" i="10"/>
  <c r="N31" i="10" s="1"/>
  <c r="M10" i="10"/>
  <c r="K10" i="10"/>
  <c r="I10" i="10"/>
  <c r="I31" i="10" s="1"/>
  <c r="L29" i="9"/>
  <c r="H29" i="9"/>
  <c r="L28" i="9"/>
  <c r="L26" i="9" s="1"/>
  <c r="L22" i="9" s="1"/>
  <c r="H28" i="9"/>
  <c r="O26" i="9"/>
  <c r="N26" i="9"/>
  <c r="M26" i="9"/>
  <c r="K26" i="9"/>
  <c r="J26" i="9"/>
  <c r="I26" i="9"/>
  <c r="H26" i="9"/>
  <c r="L25" i="9"/>
  <c r="L23" i="9" s="1"/>
  <c r="H25" i="9"/>
  <c r="N23" i="9"/>
  <c r="M23" i="9"/>
  <c r="M22" i="9" s="1"/>
  <c r="J23" i="9"/>
  <c r="I23" i="9"/>
  <c r="H23" i="9"/>
  <c r="H22" i="9" s="1"/>
  <c r="J22" i="9"/>
  <c r="I22" i="9"/>
  <c r="L21" i="9"/>
  <c r="H21" i="9"/>
  <c r="L20" i="9"/>
  <c r="H20" i="9"/>
  <c r="L19" i="9"/>
  <c r="H19" i="9"/>
  <c r="H15" i="9" s="1"/>
  <c r="H14" i="9" s="1"/>
  <c r="L18" i="9"/>
  <c r="H18" i="9"/>
  <c r="L17" i="9"/>
  <c r="H17" i="9"/>
  <c r="O15" i="9"/>
  <c r="M15" i="9"/>
  <c r="L15" i="9"/>
  <c r="L14" i="9" s="1"/>
  <c r="K15" i="9"/>
  <c r="K14" i="9" s="1"/>
  <c r="I15" i="9"/>
  <c r="I14" i="9" s="1"/>
  <c r="I31" i="9" s="1"/>
  <c r="O14" i="9"/>
  <c r="M14" i="9"/>
  <c r="L13" i="9"/>
  <c r="L11" i="9" s="1"/>
  <c r="L10" i="9" s="1"/>
  <c r="H13" i="9"/>
  <c r="H11" i="9" s="1"/>
  <c r="H10" i="9" s="1"/>
  <c r="O11" i="9"/>
  <c r="O10" i="9" s="1"/>
  <c r="O31" i="9" s="1"/>
  <c r="N11" i="9"/>
  <c r="N10" i="9" s="1"/>
  <c r="M11" i="9"/>
  <c r="K11" i="9"/>
  <c r="J11" i="9"/>
  <c r="J10" i="9" s="1"/>
  <c r="J31" i="9" s="1"/>
  <c r="I11" i="9"/>
  <c r="M10" i="9"/>
  <c r="M31" i="9" s="1"/>
  <c r="K10" i="9"/>
  <c r="I10" i="9"/>
  <c r="L29" i="8"/>
  <c r="H29" i="8"/>
  <c r="L28" i="8"/>
  <c r="L26" i="8" s="1"/>
  <c r="H28" i="8"/>
  <c r="H26" i="8" s="1"/>
  <c r="O26" i="8"/>
  <c r="N26" i="8"/>
  <c r="M26" i="8"/>
  <c r="K26" i="8"/>
  <c r="J26" i="8"/>
  <c r="I26" i="8"/>
  <c r="L25" i="8"/>
  <c r="L23" i="8" s="1"/>
  <c r="L22" i="8" s="1"/>
  <c r="H25" i="8"/>
  <c r="H23" i="8" s="1"/>
  <c r="N23" i="8"/>
  <c r="M23" i="8"/>
  <c r="M22" i="8" s="1"/>
  <c r="J23" i="8"/>
  <c r="J22" i="8" s="1"/>
  <c r="I23" i="8"/>
  <c r="I22" i="8" s="1"/>
  <c r="L21" i="8"/>
  <c r="H21" i="8"/>
  <c r="L20" i="8"/>
  <c r="L15" i="8" s="1"/>
  <c r="L14" i="8" s="1"/>
  <c r="H20" i="8"/>
  <c r="L19" i="8"/>
  <c r="H19" i="8"/>
  <c r="L18" i="8"/>
  <c r="H18" i="8"/>
  <c r="L17" i="8"/>
  <c r="H17" i="8"/>
  <c r="O15" i="8"/>
  <c r="O14" i="8" s="1"/>
  <c r="M15" i="8"/>
  <c r="M14" i="8" s="1"/>
  <c r="K15" i="8"/>
  <c r="K14" i="8" s="1"/>
  <c r="K31" i="8" s="1"/>
  <c r="I15" i="8"/>
  <c r="I14" i="8" s="1"/>
  <c r="L13" i="8"/>
  <c r="H13" i="8"/>
  <c r="O11" i="8"/>
  <c r="N11" i="8"/>
  <c r="M11" i="8"/>
  <c r="L11" i="8"/>
  <c r="K11" i="8"/>
  <c r="J11" i="8"/>
  <c r="I11" i="8"/>
  <c r="H11" i="8"/>
  <c r="O10" i="8"/>
  <c r="O31" i="8" s="1"/>
  <c r="N10" i="8"/>
  <c r="M10" i="8"/>
  <c r="L10" i="8"/>
  <c r="K10" i="8"/>
  <c r="J10" i="8"/>
  <c r="I10" i="8"/>
  <c r="H10" i="8"/>
  <c r="L29" i="7"/>
  <c r="H29" i="7"/>
  <c r="L28" i="7"/>
  <c r="H28" i="7"/>
  <c r="H26" i="7" s="1"/>
  <c r="O26" i="7"/>
  <c r="N26" i="7"/>
  <c r="M26" i="7"/>
  <c r="K26" i="7"/>
  <c r="J26" i="7"/>
  <c r="I26" i="7"/>
  <c r="L25" i="7"/>
  <c r="H25" i="7"/>
  <c r="N23" i="7"/>
  <c r="M23" i="7"/>
  <c r="L23" i="7"/>
  <c r="J23" i="7"/>
  <c r="J22" i="7" s="1"/>
  <c r="I23" i="7"/>
  <c r="I22" i="7" s="1"/>
  <c r="H23" i="7"/>
  <c r="N22" i="7"/>
  <c r="M22" i="7"/>
  <c r="L21" i="7"/>
  <c r="H21" i="7"/>
  <c r="L20" i="7"/>
  <c r="H20" i="7"/>
  <c r="L19" i="7"/>
  <c r="H19" i="7"/>
  <c r="L18" i="7"/>
  <c r="H18" i="7"/>
  <c r="L17" i="7"/>
  <c r="H17" i="7"/>
  <c r="O15" i="7"/>
  <c r="O14" i="7" s="1"/>
  <c r="M15" i="7"/>
  <c r="M14" i="7" s="1"/>
  <c r="M31" i="7" s="1"/>
  <c r="K15" i="7"/>
  <c r="K14" i="7" s="1"/>
  <c r="I15" i="7"/>
  <c r="I14" i="7" s="1"/>
  <c r="L13" i="7"/>
  <c r="L11" i="7" s="1"/>
  <c r="L10" i="7" s="1"/>
  <c r="H13" i="7"/>
  <c r="O11" i="7"/>
  <c r="N11" i="7"/>
  <c r="M11" i="7"/>
  <c r="K11" i="7"/>
  <c r="J11" i="7"/>
  <c r="I11" i="7"/>
  <c r="H11" i="7"/>
  <c r="O10" i="7"/>
  <c r="N10" i="7"/>
  <c r="N31" i="7" s="1"/>
  <c r="M10" i="7"/>
  <c r="K10" i="7"/>
  <c r="J10" i="7"/>
  <c r="I10" i="7"/>
  <c r="H10" i="7"/>
  <c r="L29" i="6"/>
  <c r="H29" i="6"/>
  <c r="H26" i="6" s="1"/>
  <c r="L28" i="6"/>
  <c r="L26" i="6" s="1"/>
  <c r="H28" i="6"/>
  <c r="O26" i="6"/>
  <c r="N26" i="6"/>
  <c r="M26" i="6"/>
  <c r="M22" i="6" s="1"/>
  <c r="K26" i="6"/>
  <c r="J26" i="6"/>
  <c r="I26" i="6"/>
  <c r="L25" i="6"/>
  <c r="H25" i="6"/>
  <c r="N23" i="6"/>
  <c r="M23" i="6"/>
  <c r="L23" i="6"/>
  <c r="L22" i="6" s="1"/>
  <c r="J23" i="6"/>
  <c r="J22" i="6" s="1"/>
  <c r="I23" i="6"/>
  <c r="H23" i="6"/>
  <c r="N22" i="6"/>
  <c r="I22" i="6"/>
  <c r="L21" i="6"/>
  <c r="H21" i="6"/>
  <c r="L20" i="6"/>
  <c r="H20" i="6"/>
  <c r="L19" i="6"/>
  <c r="H19" i="6"/>
  <c r="L18" i="6"/>
  <c r="H18" i="6"/>
  <c r="L17" i="6"/>
  <c r="H17" i="6"/>
  <c r="H15" i="6" s="1"/>
  <c r="H14" i="6" s="1"/>
  <c r="O15" i="6"/>
  <c r="O14" i="6" s="1"/>
  <c r="M15" i="6"/>
  <c r="K15" i="6"/>
  <c r="I15" i="6"/>
  <c r="I14" i="6" s="1"/>
  <c r="M14" i="6"/>
  <c r="K14" i="6"/>
  <c r="L13" i="6"/>
  <c r="L11" i="6" s="1"/>
  <c r="L10" i="6" s="1"/>
  <c r="H13" i="6"/>
  <c r="H11" i="6" s="1"/>
  <c r="H10" i="6" s="1"/>
  <c r="O11" i="6"/>
  <c r="N11" i="6"/>
  <c r="M11" i="6"/>
  <c r="M10" i="6" s="1"/>
  <c r="M31" i="6" s="1"/>
  <c r="K11" i="6"/>
  <c r="J11" i="6"/>
  <c r="J10" i="6" s="1"/>
  <c r="J31" i="6" s="1"/>
  <c r="I11" i="6"/>
  <c r="I10" i="6" s="1"/>
  <c r="O10" i="6"/>
  <c r="O31" i="6" s="1"/>
  <c r="N10" i="6"/>
  <c r="N31" i="6" s="1"/>
  <c r="K10" i="6"/>
  <c r="L29" i="5"/>
  <c r="H29" i="5"/>
  <c r="H26" i="5" s="1"/>
  <c r="L28" i="5"/>
  <c r="L26" i="5" s="1"/>
  <c r="L22" i="5" s="1"/>
  <c r="H28" i="5"/>
  <c r="O26" i="5"/>
  <c r="N26" i="5"/>
  <c r="M26" i="5"/>
  <c r="K26" i="5"/>
  <c r="J26" i="5"/>
  <c r="I26" i="5"/>
  <c r="L25" i="5"/>
  <c r="H25" i="5"/>
  <c r="N23" i="5"/>
  <c r="N22" i="5" s="1"/>
  <c r="M23" i="5"/>
  <c r="M22" i="5" s="1"/>
  <c r="L23" i="5"/>
  <c r="J23" i="5"/>
  <c r="J22" i="5" s="1"/>
  <c r="I23" i="5"/>
  <c r="I22" i="5" s="1"/>
  <c r="H23" i="5"/>
  <c r="L21" i="5"/>
  <c r="H21" i="5"/>
  <c r="L20" i="5"/>
  <c r="H20" i="5"/>
  <c r="L19" i="5"/>
  <c r="H19" i="5"/>
  <c r="L18" i="5"/>
  <c r="H18" i="5"/>
  <c r="L17" i="5"/>
  <c r="H17" i="5"/>
  <c r="H15" i="5" s="1"/>
  <c r="H14" i="5" s="1"/>
  <c r="O15" i="5"/>
  <c r="M15" i="5"/>
  <c r="M14" i="5" s="1"/>
  <c r="L15" i="5"/>
  <c r="L14" i="5" s="1"/>
  <c r="K15" i="5"/>
  <c r="K14" i="5" s="1"/>
  <c r="I15" i="5"/>
  <c r="O14" i="5"/>
  <c r="I14" i="5"/>
  <c r="L13" i="5"/>
  <c r="L11" i="5" s="1"/>
  <c r="L10" i="5" s="1"/>
  <c r="H13" i="5"/>
  <c r="O11" i="5"/>
  <c r="O10" i="5" s="1"/>
  <c r="O31" i="5" s="1"/>
  <c r="N11" i="5"/>
  <c r="M11" i="5"/>
  <c r="K11" i="5"/>
  <c r="K10" i="5" s="1"/>
  <c r="K31" i="5" s="1"/>
  <c r="J11" i="5"/>
  <c r="J10" i="5" s="1"/>
  <c r="I11" i="5"/>
  <c r="I10" i="5" s="1"/>
  <c r="H11" i="5"/>
  <c r="H10" i="5" s="1"/>
  <c r="N10" i="5"/>
  <c r="N31" i="5" s="1"/>
  <c r="M10" i="5"/>
  <c r="L26" i="4"/>
  <c r="L24" i="4" s="1"/>
  <c r="L20" i="4" s="1"/>
  <c r="H26" i="4"/>
  <c r="H24" i="4" s="1"/>
  <c r="M24" i="4"/>
  <c r="I24" i="4"/>
  <c r="L23" i="4"/>
  <c r="H23" i="4"/>
  <c r="N21" i="4"/>
  <c r="N20" i="4" s="1"/>
  <c r="M21" i="4"/>
  <c r="M20" i="4" s="1"/>
  <c r="L21" i="4"/>
  <c r="J21" i="4"/>
  <c r="J20" i="4" s="1"/>
  <c r="I21" i="4"/>
  <c r="I20" i="4" s="1"/>
  <c r="H21" i="4"/>
  <c r="L19" i="4"/>
  <c r="H19" i="4"/>
  <c r="L18" i="4"/>
  <c r="H18" i="4"/>
  <c r="L17" i="4"/>
  <c r="H17" i="4"/>
  <c r="H15" i="4" s="1"/>
  <c r="H14" i="4" s="1"/>
  <c r="O15" i="4"/>
  <c r="M15" i="4"/>
  <c r="K15" i="4"/>
  <c r="K14" i="4" s="1"/>
  <c r="I15" i="4"/>
  <c r="I14" i="4" s="1"/>
  <c r="O14" i="4"/>
  <c r="M14" i="4"/>
  <c r="L13" i="4"/>
  <c r="L11" i="4" s="1"/>
  <c r="L10" i="4" s="1"/>
  <c r="K13" i="4"/>
  <c r="K11" i="4" s="1"/>
  <c r="K10" i="4" s="1"/>
  <c r="O11" i="4"/>
  <c r="N11" i="4"/>
  <c r="M11" i="4"/>
  <c r="J11" i="4"/>
  <c r="I11" i="4"/>
  <c r="O10" i="4"/>
  <c r="N10" i="4"/>
  <c r="N28" i="4" s="1"/>
  <c r="M10" i="4"/>
  <c r="M28" i="4" s="1"/>
  <c r="J10" i="4"/>
  <c r="I10" i="4"/>
  <c r="L26" i="1"/>
  <c r="L24" i="1" s="1"/>
  <c r="L20" i="1" s="1"/>
  <c r="H26" i="1"/>
  <c r="H24" i="1" s="1"/>
  <c r="H20" i="1" s="1"/>
  <c r="M24" i="1"/>
  <c r="I24" i="1"/>
  <c r="L23" i="1"/>
  <c r="H23" i="1"/>
  <c r="N21" i="1"/>
  <c r="N20" i="1" s="1"/>
  <c r="M21" i="1"/>
  <c r="M20" i="1" s="1"/>
  <c r="L21" i="1"/>
  <c r="J21" i="1"/>
  <c r="J20" i="1" s="1"/>
  <c r="I21" i="1"/>
  <c r="H21" i="1"/>
  <c r="L19" i="1"/>
  <c r="H19" i="1"/>
  <c r="L18" i="1"/>
  <c r="H18" i="1"/>
  <c r="L17" i="1"/>
  <c r="H17" i="1"/>
  <c r="O15" i="1"/>
  <c r="M15" i="1"/>
  <c r="M14" i="1" s="1"/>
  <c r="K15" i="1"/>
  <c r="I15" i="1"/>
  <c r="O14" i="1"/>
  <c r="K14" i="1"/>
  <c r="I14" i="1"/>
  <c r="L13" i="1"/>
  <c r="K13" i="1"/>
  <c r="H13" i="1"/>
  <c r="O11" i="1"/>
  <c r="N11" i="1"/>
  <c r="M11" i="1"/>
  <c r="L11" i="1"/>
  <c r="L10" i="1" s="1"/>
  <c r="K11" i="1"/>
  <c r="K10" i="1" s="1"/>
  <c r="K28" i="1" s="1"/>
  <c r="J11" i="1"/>
  <c r="I11" i="1"/>
  <c r="H11" i="1"/>
  <c r="H10" i="1" s="1"/>
  <c r="O10" i="1"/>
  <c r="O28" i="1" s="1"/>
  <c r="N10" i="1"/>
  <c r="N28" i="1" s="1"/>
  <c r="M10" i="1"/>
  <c r="M28" i="1" s="1"/>
  <c r="J10" i="1"/>
  <c r="I10" i="1"/>
  <c r="I20" i="32" l="1"/>
  <c r="N20" i="32"/>
  <c r="N39" i="32" s="1"/>
  <c r="L24" i="32"/>
  <c r="L20" i="32" s="1"/>
  <c r="M31" i="13"/>
  <c r="L22" i="14"/>
  <c r="J28" i="4"/>
  <c r="I31" i="13"/>
  <c r="H15" i="1"/>
  <c r="H14" i="1" s="1"/>
  <c r="H13" i="4"/>
  <c r="H11" i="4" s="1"/>
  <c r="H10" i="4" s="1"/>
  <c r="H22" i="6"/>
  <c r="J31" i="8"/>
  <c r="H26" i="10"/>
  <c r="H22" i="10" s="1"/>
  <c r="K31" i="16"/>
  <c r="L15" i="16"/>
  <c r="L14" i="16" s="1"/>
  <c r="L15" i="1"/>
  <c r="L14" i="1" s="1"/>
  <c r="L28" i="1" s="1"/>
  <c r="I28" i="4"/>
  <c r="H20" i="4"/>
  <c r="M31" i="5"/>
  <c r="H22" i="5"/>
  <c r="H31" i="6"/>
  <c r="H22" i="7"/>
  <c r="L26" i="7"/>
  <c r="N22" i="9"/>
  <c r="N31" i="9" s="1"/>
  <c r="L26" i="14"/>
  <c r="H15" i="8"/>
  <c r="H14" i="8" s="1"/>
  <c r="N22" i="8"/>
  <c r="N31" i="8" s="1"/>
  <c r="K31" i="10"/>
  <c r="O31" i="10"/>
  <c r="H15" i="11"/>
  <c r="H14" i="11" s="1"/>
  <c r="N22" i="13"/>
  <c r="H26" i="14"/>
  <c r="H22" i="14" s="1"/>
  <c r="L26" i="16"/>
  <c r="L15" i="32"/>
  <c r="L14" i="32" s="1"/>
  <c r="H28" i="1"/>
  <c r="I20" i="1"/>
  <c r="I28" i="1" s="1"/>
  <c r="O31" i="7"/>
  <c r="H22" i="8"/>
  <c r="H31" i="8" s="1"/>
  <c r="H31" i="9"/>
  <c r="M31" i="10"/>
  <c r="L15" i="11"/>
  <c r="L14" i="11" s="1"/>
  <c r="H26" i="11"/>
  <c r="J31" i="12"/>
  <c r="J31" i="13"/>
  <c r="K31" i="14"/>
  <c r="N31" i="16"/>
  <c r="H22" i="16"/>
  <c r="H31" i="16" s="1"/>
  <c r="L31" i="5"/>
  <c r="L15" i="6"/>
  <c r="L14" i="6" s="1"/>
  <c r="L22" i="7"/>
  <c r="H31" i="10"/>
  <c r="H15" i="12"/>
  <c r="H14" i="12" s="1"/>
  <c r="L22" i="13"/>
  <c r="M31" i="14"/>
  <c r="O31" i="14"/>
  <c r="J22" i="14"/>
  <c r="J31" i="14" s="1"/>
  <c r="I22" i="16"/>
  <c r="O39" i="32"/>
  <c r="H20" i="32"/>
  <c r="I31" i="5"/>
  <c r="H31" i="5"/>
  <c r="H15" i="7"/>
  <c r="H14" i="7" s="1"/>
  <c r="H31" i="7" s="1"/>
  <c r="I31" i="8"/>
  <c r="N22" i="12"/>
  <c r="N31" i="12" s="1"/>
  <c r="H15" i="13"/>
  <c r="H14" i="13" s="1"/>
  <c r="H31" i="13" s="1"/>
  <c r="H31" i="14"/>
  <c r="K31" i="32"/>
  <c r="I31" i="32"/>
  <c r="H32" i="32"/>
  <c r="H31" i="32" s="1"/>
  <c r="J31" i="5"/>
  <c r="L15" i="7"/>
  <c r="L14" i="7" s="1"/>
  <c r="L31" i="7" s="1"/>
  <c r="I22" i="11"/>
  <c r="I31" i="11" s="1"/>
  <c r="H22" i="12"/>
  <c r="L15" i="14"/>
  <c r="L14" i="14" s="1"/>
  <c r="L31" i="14" s="1"/>
  <c r="J31" i="32"/>
  <c r="J39" i="32" s="1"/>
  <c r="O28" i="4"/>
  <c r="L15" i="4"/>
  <c r="L14" i="4" s="1"/>
  <c r="L28" i="4" s="1"/>
  <c r="K31" i="6"/>
  <c r="K31" i="7"/>
  <c r="L26" i="10"/>
  <c r="L22" i="10" s="1"/>
  <c r="L31" i="10" s="1"/>
  <c r="L15" i="12"/>
  <c r="L14" i="12" s="1"/>
  <c r="N31" i="13"/>
  <c r="I39" i="32"/>
  <c r="M20" i="32"/>
  <c r="M39" i="32" s="1"/>
  <c r="L31" i="6"/>
  <c r="K31" i="9"/>
  <c r="J28" i="1"/>
  <c r="K28" i="4"/>
  <c r="H31" i="11"/>
  <c r="M31" i="12"/>
  <c r="I31" i="6"/>
  <c r="I31" i="7"/>
  <c r="H22" i="11"/>
  <c r="J31" i="7"/>
  <c r="L31" i="9"/>
  <c r="I31" i="16"/>
  <c r="H31" i="12"/>
  <c r="L22" i="12"/>
  <c r="L31" i="12" s="1"/>
  <c r="H28" i="4"/>
  <c r="L31" i="8"/>
  <c r="L22" i="11"/>
  <c r="L31" i="11" s="1"/>
  <c r="M31" i="8"/>
  <c r="J31" i="10"/>
  <c r="L31" i="13"/>
  <c r="L22" i="16"/>
  <c r="L31" i="16" s="1"/>
  <c r="K39" i="32"/>
  <c r="H39" i="32" l="1"/>
  <c r="L39" i="32"/>
</calcChain>
</file>

<file path=xl/sharedStrings.xml><?xml version="1.0" encoding="utf-8"?>
<sst xmlns="http://schemas.openxmlformats.org/spreadsheetml/2006/main" count="699" uniqueCount="99">
  <si>
    <t>Приложение к письму от «08» ноября 2019 г. №_______________</t>
  </si>
  <si>
    <t>Наименование национального/регионального проекта/мероприятия</t>
  </si>
  <si>
    <t>Объем финансового обеспечения, тыс.руб.</t>
  </si>
  <si>
    <t xml:space="preserve">Показатели мероприятий </t>
  </si>
  <si>
    <t>Причины неиспользования средств</t>
  </si>
  <si>
    <t>Причины невыполнения программных (проектных) мероприятий</t>
  </si>
  <si>
    <t>Предусмотрено</t>
  </si>
  <si>
    <t>Кассовое исполнение</t>
  </si>
  <si>
    <t>Запланировано</t>
  </si>
  <si>
    <t>Реализовано</t>
  </si>
  <si>
    <t>Итого</t>
  </si>
  <si>
    <t>за счет средств областного бюджета</t>
  </si>
  <si>
    <t>за счет средств федерального бюджета</t>
  </si>
  <si>
    <t>за счет средств местного бюджета</t>
  </si>
  <si>
    <t xml:space="preserve">Национальный проект  "Жилье и городская среда" </t>
  </si>
  <si>
    <t xml:space="preserve">Региональный проект "Формирование комфортной городской среды"          </t>
  </si>
  <si>
    <t>мероприятия:</t>
  </si>
  <si>
    <t>Реализация программ формирования современной городской среды</t>
  </si>
  <si>
    <t xml:space="preserve">Благоустройство общественной территории по пер. Таежному,уч. 2А в п. Сайга </t>
  </si>
  <si>
    <t>Национальный проект  "ДЕМОГРАФИЯ"</t>
  </si>
  <si>
    <t>Региональный проект "Спорт - норма жизни"</t>
  </si>
  <si>
    <t>Обеспечение условий для развития физической культуры и массового спорта</t>
  </si>
  <si>
    <t>Количество  человек систематически занимающихся в секциях по месту жительства - 1803</t>
  </si>
  <si>
    <t>Количество  человек систематически занимающихся в секциях по месту жительства - 1805</t>
  </si>
  <si>
    <t>Частично не использованы средства,  договор на приобретение дополнительного спортивного инвентаря в стадии заключения</t>
  </si>
  <si>
    <t>Приобретение спортивного инвентаря и оборудования для спортивных школ</t>
  </si>
  <si>
    <t>Приобретение спортивного инвентаря и оборудования</t>
  </si>
  <si>
    <t>Договор на приобретение дополнительного спортивного инвентаря в стадии заключения</t>
  </si>
  <si>
    <t>Приобретение оборудования для малобюджетных спортивных площадок по месту жительства и учебы в муниципальных образованиях Томской области, за исключением муниципального образования "Город Томск", муниципального образования "Городской округ закрытое административно-территориальное образование Северск Томской области"</t>
  </si>
  <si>
    <t>Количество  спортивных площадок - 1 (Сайга)</t>
  </si>
  <si>
    <t>Национальный проект  "ОБРАЗОВАНИЕ"</t>
  </si>
  <si>
    <t>Региональный проект "Современная школа"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</si>
  <si>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</si>
  <si>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Закупка оборудования, услуг для создания материально-технической базы по реализации основных и дополнительных общеобразовательных программ цифрового и гуманитарного профиля.</t>
  </si>
  <si>
    <t xml:space="preserve">Обновление материально-технической базы  (МБОУ Клюквинская СОШИ) </t>
  </si>
  <si>
    <t>Исполнение будет обеспечено по году</t>
  </si>
  <si>
    <t>Региональный проект "Успех каждого ребенка"</t>
  </si>
  <si>
    <t>Внедрение целевой модели развития региональных систем дополнительного образования детей</t>
  </si>
  <si>
    <t>Охват детей персонифицированным финансированием дополнительным образованием (в % от общего числа детей в возрасте от 5 до 18 лет *) 25%</t>
  </si>
  <si>
    <t>ВСЕГО:</t>
  </si>
  <si>
    <t>Приложение к письму от «02» декабря 2019 г. №_______________</t>
  </si>
  <si>
    <t>Частично не использованы средства, на ЗП сотрудников за ноябрь-декабрь</t>
  </si>
  <si>
    <r>
      <rPr>
        <sz val="11"/>
        <color theme="1"/>
        <rFont val="Calibri"/>
        <family val="2"/>
        <charset val="204"/>
        <scheme val="minor"/>
      </rPr>
      <t xml:space="preserve">Приложение к письму от «18» февраля 2020 г. № </t>
    </r>
    <r>
      <rPr>
        <u/>
        <sz val="11"/>
        <color theme="1"/>
        <rFont val="Calibri"/>
        <family val="2"/>
        <charset val="204"/>
        <scheme val="minor"/>
      </rPr>
      <t>01-31-669</t>
    </r>
  </si>
  <si>
    <t>Благоустройство общественной территории (р.п. Белый Яр, п. Клюквинка)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</si>
  <si>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</si>
  <si>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 xml:space="preserve">Приобретение спортивного инвентаря </t>
  </si>
  <si>
    <t>Обеспечение уровня финансирования организаций, осуществляющих спортивную подготовку, в соответствии с требованиями федеральных стандартов спортивной подготовки</t>
  </si>
  <si>
    <t>Оснащение объектов спортивной инфраструктуры спортивно-технологическим оборудованием</t>
  </si>
  <si>
    <t>Оснащение спортивных площадки спортивно-технологическим оборудованием</t>
  </si>
  <si>
    <t>Количество  спортивных площадок - 1 (Катайга)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</si>
  <si>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</si>
  <si>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Количество общеобразовательных организаций, в которых обновлена материально- техническая база для формирования у обучающихся современных технологических и гуманитарных навыков - 0,002 (Тысяч едениц)</t>
  </si>
  <si>
    <t>Региональный проект "Цифровая образовательная среда"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</si>
  <si>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</si>
  <si>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Количество муниципальных общеобразовательных организаций в которых внедрена целевая модель цифровой образовательной среды - 2</t>
  </si>
  <si>
    <t>Внедрение и функционирование целевой модели цифровой образовательной среды в общеобразовательных организациях</t>
  </si>
  <si>
    <r>
      <rPr>
        <sz val="11"/>
        <color theme="1"/>
        <rFont val="Calibri"/>
        <family val="2"/>
        <charset val="204"/>
        <scheme val="minor"/>
      </rPr>
      <t>Приложение к письму от «25» февраля 2020 г. №</t>
    </r>
    <r>
      <rPr>
        <u/>
        <sz val="11"/>
        <color theme="1"/>
        <rFont val="Calibri"/>
        <family val="2"/>
        <charset val="204"/>
        <scheme val="minor"/>
      </rPr>
      <t xml:space="preserve"> 01-31-732</t>
    </r>
  </si>
  <si>
    <r>
      <rPr>
        <sz val="11"/>
        <color theme="1"/>
        <rFont val="Calibri"/>
        <family val="2"/>
        <charset val="204"/>
        <scheme val="minor"/>
      </rPr>
      <t>Приложение к письму от «03» марта 2020 г. №</t>
    </r>
    <r>
      <rPr>
        <u/>
        <sz val="11"/>
        <color theme="1"/>
        <rFont val="Calibri"/>
        <family val="2"/>
        <charset val="204"/>
        <scheme val="minor"/>
      </rPr>
      <t xml:space="preserve"> 01-31-849</t>
    </r>
  </si>
  <si>
    <r>
      <rPr>
        <sz val="11"/>
        <color theme="1"/>
        <rFont val="Calibri"/>
        <family val="2"/>
        <charset val="204"/>
        <scheme val="minor"/>
      </rPr>
      <t>Приложение к письму от «17» марта 2020 г. №</t>
    </r>
    <r>
      <rPr>
        <u/>
        <sz val="11"/>
        <color theme="1"/>
        <rFont val="Calibri"/>
        <family val="2"/>
        <charset val="204"/>
        <scheme val="minor"/>
      </rPr>
      <t xml:space="preserve"> 01-31-1018</t>
    </r>
  </si>
  <si>
    <r>
      <rPr>
        <sz val="11"/>
        <color theme="1"/>
        <rFont val="Calibri"/>
        <family val="2"/>
        <charset val="204"/>
        <scheme val="minor"/>
      </rPr>
      <t>Приложение к письму от «31» марта 2020 г. №</t>
    </r>
    <r>
      <rPr>
        <u/>
        <sz val="11"/>
        <color theme="1"/>
        <rFont val="Calibri"/>
        <family val="2"/>
        <charset val="204"/>
        <scheme val="minor"/>
      </rPr>
      <t xml:space="preserve"> 01-31-1210</t>
    </r>
  </si>
  <si>
    <r>
      <rPr>
        <sz val="11"/>
        <color theme="1"/>
        <rFont val="Calibri"/>
        <family val="2"/>
        <charset val="204"/>
        <scheme val="minor"/>
      </rPr>
      <t>Приложение к письму от «07» апреля 2020 г. №</t>
    </r>
    <r>
      <rPr>
        <u/>
        <sz val="11"/>
        <color theme="1"/>
        <rFont val="Calibri"/>
        <family val="2"/>
        <charset val="204"/>
        <scheme val="minor"/>
      </rPr>
      <t xml:space="preserve"> 01-31-1299</t>
    </r>
  </si>
  <si>
    <r>
      <rPr>
        <sz val="11"/>
        <color theme="1"/>
        <rFont val="Calibri"/>
        <family val="2"/>
        <charset val="204"/>
        <scheme val="minor"/>
      </rPr>
      <t>Приложение к письму от «14» апреля 2020 г. №</t>
    </r>
    <r>
      <rPr>
        <u/>
        <sz val="11"/>
        <color theme="1"/>
        <rFont val="Calibri"/>
        <family val="2"/>
        <charset val="204"/>
        <scheme val="minor"/>
      </rPr>
      <t xml:space="preserve"> ____________</t>
    </r>
  </si>
  <si>
    <r>
      <rPr>
        <sz val="11"/>
        <color theme="1"/>
        <rFont val="Calibri"/>
        <family val="2"/>
        <charset val="204"/>
        <scheme val="minor"/>
      </rPr>
      <t>Приложение к письму от «29» апреля 2020 г. №</t>
    </r>
    <r>
      <rPr>
        <u/>
        <sz val="11"/>
        <color theme="1"/>
        <rFont val="Calibri"/>
        <family val="2"/>
        <charset val="204"/>
        <scheme val="minor"/>
      </rPr>
      <t>___________________</t>
    </r>
  </si>
  <si>
    <t>Приобретение спортивного инвентаря (в ДЮСШ)</t>
  </si>
  <si>
    <r>
      <rPr>
        <sz val="11"/>
        <color theme="1"/>
        <rFont val="Calibri"/>
        <family val="2"/>
        <charset val="204"/>
        <scheme val="minor"/>
      </rPr>
      <t xml:space="preserve">Приложение к письму от </t>
    </r>
    <r>
      <rPr>
        <u/>
        <sz val="11"/>
        <color theme="1"/>
        <rFont val="Calibri"/>
        <family val="2"/>
        <charset val="204"/>
        <scheme val="minor"/>
      </rPr>
      <t>«05» мая 2020 г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u/>
        <sz val="11"/>
        <color theme="1"/>
        <rFont val="Calibri"/>
        <family val="2"/>
        <charset val="204"/>
        <scheme val="minor"/>
      </rPr>
      <t>№ 01-31-1641</t>
    </r>
  </si>
  <si>
    <r>
      <rPr>
        <sz val="11"/>
        <color theme="1"/>
        <rFont val="Calibri"/>
        <family val="2"/>
        <charset val="204"/>
        <scheme val="minor"/>
      </rPr>
      <t xml:space="preserve">Приложение к письму от </t>
    </r>
    <r>
      <rPr>
        <u/>
        <sz val="11"/>
        <color theme="1"/>
        <rFont val="Calibri"/>
        <family val="2"/>
        <charset val="204"/>
        <scheme val="minor"/>
      </rPr>
      <t>«12» мая 2020 г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u/>
        <sz val="11"/>
        <color theme="1"/>
        <rFont val="Calibri"/>
        <family val="2"/>
        <charset val="204"/>
        <scheme val="minor"/>
      </rPr>
      <t>№ 01-31-1730</t>
    </r>
  </si>
  <si>
    <t>Примечания</t>
  </si>
  <si>
    <t>Количество занимающихся физической культурой и спортом 2560</t>
  </si>
  <si>
    <t>Выплачивается заработная плата инструкторам по спорту и приобретается инвентарь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</si>
  <si>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</si>
  <si>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Создание Точки роста в МБОУ "Катайгинская СОШ"</t>
  </si>
  <si>
    <t>Внедрение и функционирование целевой модели цифровой образовательной среды в муниципальных общеобразовательных организациях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</si>
  <si>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</si>
  <si>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Региональный проект "Патриотическое воспитание граждан Российской Федерации"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</si>
  <si>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</si>
  <si>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 "КУЛЬТУРА"</t>
  </si>
  <si>
    <t>Региональный проект "Творческие люди"</t>
  </si>
  <si>
    <t>Реализация творческих проектов, направленных на укрепление российской гражданской идентичности на основе духовно-нравственных и культурных ценностей народов Российской Федерации</t>
  </si>
  <si>
    <t>Проведение 1 Мероприятия</t>
  </si>
  <si>
    <t>Организация и проведение фестиваля «Праздник охотника "Большой Амикан"</t>
  </si>
  <si>
    <t>Региональный проект "Культурная среда"</t>
  </si>
  <si>
    <t>Развитие сети учреждений культурно-досугового типа (Капитальный ремонт здания Дома культуры по адресу: Томская область, Верхнекетский район, п.Степановка, пер.Аптечный, д.2)</t>
  </si>
  <si>
    <t>Госсударственная поддержка лучших сельских учреждений и лучших сельских учреждений культуры</t>
  </si>
  <si>
    <t>Денежная премия лучшему работнику муниципального учреждений культуры, находящихся на территории сельских поселений Томской области - Сергеевой Римме Владимироване, заведующей детской библиотекой МАУ "Верхнекетская централизованная библиотечная система"</t>
  </si>
  <si>
    <t>Экономия сложилась в результате проведения аукциона. Денежные средства будут возвращены по итогам года в Департамент образования Томской области.</t>
  </si>
  <si>
    <t>Выплачена денежная премия лучшим муниципальным учреждениям культуры и лучшим работникам муниципальных учреждений культуры, находящихся на территории сельских поселений Томской области</t>
  </si>
  <si>
    <t xml:space="preserve">В общеобразовательных организациях, расположенных в сельской местности и
малых городах, создан и функционирует
центр образования естественно-научной и технологической направленности </t>
  </si>
  <si>
    <t>Выплата заработной платы советнику директора  по воспитанию и взаимодействию с детскими общественными объединениями в  общеобразовательных организациях, кол-во ствавок 2,25 в семи организациях</t>
  </si>
  <si>
    <t xml:space="preserve">Приложение к письму от 09.01.2024 г. № </t>
  </si>
  <si>
    <t>Количество организаций, осуществляющих спортивную подготовку в соответствии с требованиями федеральных стандартов спортивной подготовки 1</t>
  </si>
  <si>
    <t xml:space="preserve"> Приобретение спортинвентаря в   МО АУ ДО ДЮСШ А.Карпова (баскетбольные и теннисные мячи, утяжелители для рук и ног)</t>
  </si>
  <si>
    <t xml:space="preserve">Реализация мероприятия по благоустройству общественной территории - 1  </t>
  </si>
  <si>
    <t>Благоустройство общественной территории детская площадка - "Юный Геолог" по адресу: Томская область, Верхнекетский район, р.п. Белый Яр, ул.Геологов,5</t>
  </si>
  <si>
    <t>Приобретен  и установлен спортивный комплекс ГТО в  МАУ  ДО  "РДТ" р.п. Белый Яр</t>
  </si>
  <si>
    <t xml:space="preserve">Обучение сотрудников в ТОИПКРО:                                                                             МБОУ "Белоярская СОШ №1" - 60 чел.;                                                         МАОУ "БСШ №2" - 52 чел. </t>
  </si>
  <si>
    <r>
      <t xml:space="preserve">Субсидия предоставляется на 2023 финансовый год семи общеобразовательным учреждениям                                        (МБОУ "БСШ №2" - 0,5 ставки;          МБОУ "Белоярская СОШ №1" - 0,5 ставки;                                                                                     МБОУ "Клюквинская СОШИ"- 0,25 ставки;                                              МБОУ "Катайгинская СОШ" - 0,25 ставки;                                        </t>
    </r>
    <r>
      <rPr>
        <sz val="9"/>
        <rFont val="Calibri"/>
        <family val="2"/>
        <charset val="204"/>
        <scheme val="minor"/>
      </rPr>
      <t xml:space="preserve">                </t>
    </r>
    <r>
      <rPr>
        <sz val="11"/>
        <rFont val="Calibri"/>
        <family val="2"/>
        <charset val="204"/>
        <scheme val="minor"/>
      </rPr>
      <t>МБОУ "Сайгинская СОШ" -025 ставки;                                                                                                  МБОУ "Степановская СОШ" - 0,25 ставки;                                                 Филиал МБОУ "Клюквинская СОШИ" в п. Ягодное -0,25 ставки)</t>
    </r>
  </si>
  <si>
    <t>Приобретен спортивный комплекс ГТО - 1</t>
  </si>
  <si>
    <t>Обновление материально-технической базы образовательных учреждений</t>
  </si>
  <si>
    <t xml:space="preserve">Приобретено оборудование в МБОУ "Белоярская СОШ №1, МБОУ "БСШ №2" :                          телевизор - 2 шт.;                                                                ноутбук - 62 шт.;                                                    МФУ -   8 шт.;                                                                 Интерактивные панели - 4 шт.;                                    Тележки для ноутбуков - 2 шт.;                                    Видеокамеры - 6 шт.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</si>
</sst>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.0"/>
    <numFmt numFmtId="165" formatCode="#\ ##0.00000"/>
  </numFmts>
  <fonts count="2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Calibri"/>
      <family val="2"/>
      <charset val="204"/>
    </font>
    <font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FF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2" fillId="0" borderId="0" xfId="0" applyFont="1" applyFill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10" xfId="0" applyFont="1" applyFill="1" applyBorder="1"/>
    <xf numFmtId="0" fontId="2" fillId="0" borderId="13" xfId="0" applyFont="1" applyFill="1" applyBorder="1"/>
    <xf numFmtId="0" fontId="2" fillId="0" borderId="3" xfId="0" applyFont="1" applyFill="1" applyBorder="1"/>
    <xf numFmtId="0" fontId="2" fillId="0" borderId="11" xfId="0" applyFont="1" applyFill="1" applyBorder="1"/>
    <xf numFmtId="0" fontId="2" fillId="0" borderId="1" xfId="0" applyFont="1" applyFill="1" applyBorder="1"/>
    <xf numFmtId="0" fontId="2" fillId="0" borderId="20" xfId="0" applyFont="1" applyFill="1" applyBorder="1"/>
    <xf numFmtId="0" fontId="2" fillId="0" borderId="5" xfId="0" applyFont="1" applyFill="1" applyBorder="1"/>
    <xf numFmtId="164" fontId="3" fillId="2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5" fillId="0" borderId="2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2" fillId="0" borderId="12" xfId="0" applyFont="1" applyFill="1" applyBorder="1" applyAlignment="1">
      <alignment vertical="top" wrapText="1"/>
    </xf>
    <xf numFmtId="0" fontId="5" fillId="0" borderId="14" xfId="0" applyFont="1" applyFill="1" applyBorder="1" applyAlignment="1">
      <alignment wrapText="1"/>
    </xf>
    <xf numFmtId="0" fontId="2" fillId="0" borderId="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5" fillId="0" borderId="6" xfId="0" applyFont="1" applyFill="1" applyBorder="1" applyAlignment="1">
      <alignment wrapText="1"/>
    </xf>
    <xf numFmtId="164" fontId="6" fillId="2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2" fillId="0" borderId="0" xfId="0" applyFont="1" applyFill="1" applyAlignment="1"/>
    <xf numFmtId="0" fontId="13" fillId="0" borderId="2" xfId="0" applyFont="1" applyFill="1" applyBorder="1" applyAlignment="1">
      <alignment vertical="center" wrapText="1"/>
    </xf>
    <xf numFmtId="0" fontId="5" fillId="0" borderId="2" xfId="0" applyFont="1" applyFill="1" applyBorder="1"/>
    <xf numFmtId="0" fontId="13" fillId="0" borderId="4" xfId="0" applyFont="1" applyFill="1" applyBorder="1" applyAlignment="1">
      <alignment vertical="center" wrapText="1"/>
    </xf>
    <xf numFmtId="0" fontId="5" fillId="0" borderId="4" xfId="0" applyFont="1" applyFill="1" applyBorder="1"/>
    <xf numFmtId="0" fontId="5" fillId="0" borderId="12" xfId="0" applyFont="1" applyFill="1" applyBorder="1"/>
    <xf numFmtId="0" fontId="13" fillId="0" borderId="14" xfId="0" applyFont="1" applyFill="1" applyBorder="1" applyAlignment="1">
      <alignment wrapText="1"/>
    </xf>
    <xf numFmtId="0" fontId="5" fillId="0" borderId="14" xfId="0" applyFont="1" applyFill="1" applyBorder="1"/>
    <xf numFmtId="0" fontId="2" fillId="0" borderId="32" xfId="0" applyFont="1" applyFill="1" applyBorder="1"/>
    <xf numFmtId="0" fontId="13" fillId="0" borderId="4" xfId="0" applyFont="1" applyFill="1" applyBorder="1" applyAlignment="1">
      <alignment wrapText="1"/>
    </xf>
    <xf numFmtId="0" fontId="2" fillId="0" borderId="26" xfId="0" applyFont="1" applyFill="1" applyBorder="1"/>
    <xf numFmtId="0" fontId="2" fillId="0" borderId="26" xfId="0" applyFont="1" applyFill="1" applyBorder="1" applyAlignment="1">
      <alignment vertical="top" wrapText="1"/>
    </xf>
    <xf numFmtId="0" fontId="2" fillId="0" borderId="33" xfId="0" applyFont="1" applyFill="1" applyBorder="1" applyAlignment="1">
      <alignment vertical="top" wrapText="1"/>
    </xf>
    <xf numFmtId="0" fontId="13" fillId="0" borderId="2" xfId="0" applyFont="1" applyFill="1" applyBorder="1" applyAlignment="1">
      <alignment wrapText="1"/>
    </xf>
    <xf numFmtId="0" fontId="2" fillId="0" borderId="25" xfId="0" applyFont="1" applyFill="1" applyBorder="1"/>
    <xf numFmtId="0" fontId="7" fillId="0" borderId="14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5" fillId="0" borderId="24" xfId="0" applyFont="1" applyFill="1" applyBorder="1"/>
    <xf numFmtId="0" fontId="2" fillId="0" borderId="27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wrapText="1"/>
    </xf>
    <xf numFmtId="0" fontId="5" fillId="0" borderId="6" xfId="0" applyFont="1" applyFill="1" applyBorder="1"/>
    <xf numFmtId="0" fontId="2" fillId="0" borderId="27" xfId="0" applyFont="1" applyFill="1" applyBorder="1"/>
    <xf numFmtId="0" fontId="2" fillId="0" borderId="27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wrapText="1"/>
    </xf>
    <xf numFmtId="0" fontId="2" fillId="0" borderId="12" xfId="0" applyFont="1" applyFill="1" applyBorder="1"/>
    <xf numFmtId="0" fontId="2" fillId="0" borderId="33" xfId="0" applyFont="1" applyFill="1" applyBorder="1"/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0" fontId="0" fillId="0" borderId="3" xfId="0" applyFill="1" applyBorder="1"/>
    <xf numFmtId="165" fontId="14" fillId="0" borderId="3" xfId="0" applyNumberFormat="1" applyFont="1" applyFill="1" applyBorder="1" applyAlignment="1">
      <alignment horizontal="center" vertical="center" wrapText="1"/>
    </xf>
    <xf numFmtId="165" fontId="0" fillId="0" borderId="3" xfId="0" applyNumberFormat="1" applyFill="1" applyBorder="1" applyAlignment="1">
      <alignment horizontal="center" vertical="center" wrapText="1"/>
    </xf>
    <xf numFmtId="165" fontId="0" fillId="0" borderId="8" xfId="0" applyNumberFormat="1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11" xfId="0" applyFill="1" applyBorder="1" applyAlignment="1">
      <alignment horizontal="center" vertical="center" wrapText="1"/>
    </xf>
    <xf numFmtId="0" fontId="0" fillId="0" borderId="43" xfId="0" applyFill="1" applyBorder="1"/>
    <xf numFmtId="165" fontId="14" fillId="0" borderId="46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5" fontId="14" fillId="0" borderId="4" xfId="0" applyNumberFormat="1" applyFont="1" applyFill="1" applyBorder="1" applyAlignment="1">
      <alignment horizontal="center" vertical="center" wrapText="1"/>
    </xf>
    <xf numFmtId="165" fontId="14" fillId="0" borderId="26" xfId="0" applyNumberFormat="1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/>
    </xf>
    <xf numFmtId="165" fontId="14" fillId="0" borderId="4" xfId="0" applyNumberFormat="1" applyFont="1" applyFill="1" applyBorder="1" applyAlignment="1">
      <alignment horizontal="center" vertical="center"/>
    </xf>
    <xf numFmtId="165" fontId="14" fillId="0" borderId="26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wrapText="1"/>
    </xf>
    <xf numFmtId="165" fontId="0" fillId="0" borderId="4" xfId="0" applyNumberFormat="1" applyFill="1" applyBorder="1" applyAlignment="1">
      <alignment horizontal="center" vertical="center" wrapText="1"/>
    </xf>
    <xf numFmtId="165" fontId="0" fillId="0" borderId="26" xfId="0" applyNumberFormat="1" applyFill="1" applyBorder="1" applyAlignment="1">
      <alignment horizontal="center" vertical="center" wrapText="1"/>
    </xf>
    <xf numFmtId="165" fontId="19" fillId="0" borderId="4" xfId="0" applyNumberFormat="1" applyFont="1" applyFill="1" applyBorder="1" applyAlignment="1">
      <alignment horizontal="center" vertical="center" wrapText="1"/>
    </xf>
    <xf numFmtId="165" fontId="0" fillId="0" borderId="3" xfId="0" applyNumberFormat="1" applyFill="1" applyBorder="1" applyAlignment="1">
      <alignment horizontal="center" vertical="center"/>
    </xf>
    <xf numFmtId="165" fontId="20" fillId="0" borderId="4" xfId="0" applyNumberFormat="1" applyFont="1" applyFill="1" applyBorder="1" applyAlignment="1">
      <alignment horizontal="center" vertical="center"/>
    </xf>
    <xf numFmtId="165" fontId="20" fillId="0" borderId="26" xfId="0" applyNumberFormat="1" applyFon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26" xfId="0" applyNumberFormat="1" applyFill="1" applyBorder="1" applyAlignment="1">
      <alignment horizontal="center" vertical="center"/>
    </xf>
    <xf numFmtId="0" fontId="13" fillId="0" borderId="16" xfId="0" applyFont="1" applyFill="1" applyBorder="1" applyAlignment="1">
      <alignment wrapText="1"/>
    </xf>
    <xf numFmtId="165" fontId="0" fillId="0" borderId="8" xfId="0" applyNumberFormat="1" applyFill="1" applyBorder="1" applyAlignment="1">
      <alignment horizontal="center" vertical="center"/>
    </xf>
    <xf numFmtId="165" fontId="20" fillId="0" borderId="4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wrapText="1"/>
    </xf>
    <xf numFmtId="165" fontId="20" fillId="0" borderId="6" xfId="0" applyNumberFormat="1" applyFont="1" applyFill="1" applyBorder="1" applyAlignment="1">
      <alignment horizontal="right" vertical="center"/>
    </xf>
    <xf numFmtId="165" fontId="20" fillId="0" borderId="41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8" fillId="0" borderId="30" xfId="0" applyFont="1" applyFill="1" applyBorder="1" applyAlignment="1">
      <alignment wrapText="1"/>
    </xf>
    <xf numFmtId="165" fontId="0" fillId="0" borderId="46" xfId="0" applyNumberFormat="1" applyFill="1" applyBorder="1" applyAlignment="1">
      <alignment horizontal="center" vertical="center" wrapText="1"/>
    </xf>
    <xf numFmtId="165" fontId="0" fillId="0" borderId="54" xfId="0" applyNumberForma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wrapText="1"/>
    </xf>
    <xf numFmtId="0" fontId="0" fillId="0" borderId="0" xfId="0" applyFill="1" applyBorder="1" applyAlignment="1">
      <alignment vertical="center"/>
    </xf>
    <xf numFmtId="0" fontId="18" fillId="0" borderId="26" xfId="0" applyFont="1" applyFill="1" applyBorder="1" applyAlignment="1">
      <alignment wrapText="1"/>
    </xf>
    <xf numFmtId="0" fontId="16" fillId="0" borderId="16" xfId="0" applyFont="1" applyFill="1" applyBorder="1"/>
    <xf numFmtId="0" fontId="16" fillId="0" borderId="26" xfId="0" applyFont="1" applyFill="1" applyBorder="1"/>
    <xf numFmtId="0" fontId="22" fillId="0" borderId="40" xfId="0" applyFont="1" applyFill="1" applyBorder="1" applyAlignment="1">
      <alignment wrapText="1"/>
    </xf>
    <xf numFmtId="0" fontId="16" fillId="0" borderId="16" xfId="0" applyFont="1" applyFill="1" applyBorder="1" applyAlignment="1">
      <alignment wrapText="1"/>
    </xf>
    <xf numFmtId="0" fontId="18" fillId="0" borderId="40" xfId="0" applyFont="1" applyFill="1" applyBorder="1" applyAlignment="1">
      <alignment wrapText="1"/>
    </xf>
    <xf numFmtId="0" fontId="22" fillId="0" borderId="26" xfId="0" applyFont="1" applyFill="1" applyBorder="1" applyAlignment="1">
      <alignment wrapText="1"/>
    </xf>
    <xf numFmtId="9" fontId="18" fillId="0" borderId="26" xfId="0" applyNumberFormat="1" applyFont="1" applyFill="1" applyBorder="1" applyAlignment="1">
      <alignment horizontal="center" vertical="center" wrapText="1"/>
    </xf>
    <xf numFmtId="9" fontId="18" fillId="0" borderId="27" xfId="0" applyNumberFormat="1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wrapText="1"/>
    </xf>
    <xf numFmtId="0" fontId="16" fillId="0" borderId="27" xfId="0" applyFont="1" applyFill="1" applyBorder="1"/>
    <xf numFmtId="0" fontId="18" fillId="0" borderId="33" xfId="0" applyFont="1" applyFill="1" applyBorder="1" applyAlignment="1">
      <alignment wrapText="1"/>
    </xf>
    <xf numFmtId="0" fontId="16" fillId="0" borderId="56" xfId="0" applyFont="1" applyFill="1" applyBorder="1"/>
    <xf numFmtId="0" fontId="18" fillId="0" borderId="44" xfId="0" applyFont="1" applyFill="1" applyBorder="1" applyAlignment="1">
      <alignment wrapText="1"/>
    </xf>
    <xf numFmtId="0" fontId="0" fillId="0" borderId="57" xfId="0" applyFill="1" applyBorder="1"/>
    <xf numFmtId="0" fontId="0" fillId="0" borderId="58" xfId="0" applyFill="1" applyBorder="1"/>
    <xf numFmtId="165" fontId="20" fillId="0" borderId="40" xfId="0" applyNumberFormat="1" applyFont="1" applyFill="1" applyBorder="1" applyAlignment="1">
      <alignment horizontal="center" vertical="center"/>
    </xf>
    <xf numFmtId="165" fontId="0" fillId="0" borderId="16" xfId="0" applyNumberFormat="1" applyFill="1" applyBorder="1" applyAlignment="1">
      <alignment horizontal="center" vertical="center" wrapText="1"/>
    </xf>
    <xf numFmtId="165" fontId="0" fillId="0" borderId="40" xfId="0" applyNumberFormat="1" applyFill="1" applyBorder="1" applyAlignment="1">
      <alignment horizontal="center" vertical="center"/>
    </xf>
    <xf numFmtId="0" fontId="23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164" fontId="2" fillId="2" borderId="12" xfId="0" applyNumberFormat="1" applyFont="1" applyFill="1" applyBorder="1" applyAlignment="1">
      <alignment horizontal="center" vertical="center" wrapText="1"/>
    </xf>
    <xf numFmtId="164" fontId="10" fillId="2" borderId="12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10" fillId="2" borderId="14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10" fillId="2" borderId="2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 wrapText="1"/>
    </xf>
    <xf numFmtId="0" fontId="5" fillId="2" borderId="4" xfId="0" applyFont="1" applyFill="1" applyBorder="1" applyAlignment="1">
      <alignment wrapText="1"/>
    </xf>
    <xf numFmtId="0" fontId="2" fillId="2" borderId="12" xfId="0" applyFont="1" applyFill="1" applyBorder="1" applyAlignment="1">
      <alignment vertical="top" wrapText="1"/>
    </xf>
    <xf numFmtId="0" fontId="5" fillId="2" borderId="14" xfId="0" applyFont="1" applyFill="1" applyBorder="1" applyAlignment="1">
      <alignment wrapText="1"/>
    </xf>
    <xf numFmtId="0" fontId="2" fillId="2" borderId="4" xfId="0" applyFont="1" applyFill="1" applyBorder="1" applyAlignment="1">
      <alignment vertical="top" wrapText="1"/>
    </xf>
    <xf numFmtId="0" fontId="5" fillId="2" borderId="2" xfId="0" applyFont="1" applyFill="1" applyBorder="1" applyAlignment="1">
      <alignment wrapText="1"/>
    </xf>
    <xf numFmtId="0" fontId="2" fillId="2" borderId="1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 wrapText="1"/>
    </xf>
    <xf numFmtId="0" fontId="11" fillId="2" borderId="2" xfId="0" applyFont="1" applyFill="1" applyBorder="1" applyAlignment="1">
      <alignment wrapText="1"/>
    </xf>
    <xf numFmtId="0" fontId="11" fillId="2" borderId="4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4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left" vertical="top" wrapText="1"/>
    </xf>
    <xf numFmtId="164" fontId="3" fillId="2" borderId="2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wrapText="1"/>
    </xf>
    <xf numFmtId="0" fontId="0" fillId="0" borderId="42" xfId="0" applyFill="1" applyBorder="1" applyAlignment="1">
      <alignment horizontal="center" wrapText="1"/>
    </xf>
    <xf numFmtId="0" fontId="17" fillId="0" borderId="44" xfId="0" applyFont="1" applyFill="1" applyBorder="1" applyAlignment="1">
      <alignment horizontal="center" wrapText="1"/>
    </xf>
    <xf numFmtId="0" fontId="17" fillId="0" borderId="45" xfId="0" applyFont="1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26" xfId="0" applyNumberForma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 vertical="center" wrapText="1"/>
    </xf>
    <xf numFmtId="165" fontId="0" fillId="0" borderId="4" xfId="0" applyNumberFormat="1" applyFill="1" applyBorder="1" applyAlignment="1">
      <alignment horizontal="center" vertical="center" wrapText="1"/>
    </xf>
    <xf numFmtId="165" fontId="0" fillId="0" borderId="26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50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wrapText="1"/>
    </xf>
    <xf numFmtId="0" fontId="16" fillId="0" borderId="4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wrapText="1"/>
    </xf>
    <xf numFmtId="164" fontId="2" fillId="2" borderId="9" xfId="0" applyNumberFormat="1" applyFont="1" applyFill="1" applyBorder="1" applyAlignment="1">
      <alignment horizontal="center" vertical="center"/>
    </xf>
    <xf numFmtId="164" fontId="2" fillId="2" borderId="15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99FF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38"/>
  <sheetViews>
    <sheetView topLeftCell="C1" zoomScale="85" zoomScaleNormal="85" workbookViewId="0">
      <selection activeCell="Q26" sqref="Q26"/>
    </sheetView>
  </sheetViews>
  <sheetFormatPr defaultColWidth="9.140625" defaultRowHeight="15"/>
  <cols>
    <col min="1" max="1" width="7.7109375" style="55" customWidth="1"/>
    <col min="2" max="2" width="5.140625" style="55" customWidth="1"/>
    <col min="3" max="6" width="9.140625" style="55"/>
    <col min="7" max="7" width="9.85546875" style="55" customWidth="1"/>
    <col min="8" max="8" width="12.140625" style="55" customWidth="1"/>
    <col min="9" max="9" width="14.42578125" style="55" customWidth="1"/>
    <col min="10" max="10" width="16" style="55" customWidth="1"/>
    <col min="11" max="11" width="15.5703125" style="55" customWidth="1"/>
    <col min="12" max="12" width="12" style="55" customWidth="1"/>
    <col min="13" max="13" width="16.140625" style="55" customWidth="1"/>
    <col min="14" max="14" width="16.7109375" style="55" customWidth="1"/>
    <col min="15" max="15" width="17.7109375" style="55" customWidth="1"/>
    <col min="16" max="16" width="31.7109375" style="55" customWidth="1"/>
    <col min="17" max="17" width="31" style="55" customWidth="1"/>
    <col min="18" max="18" width="23.140625" style="55" customWidth="1"/>
    <col min="19" max="19" width="15.140625" style="55" customWidth="1"/>
    <col min="20" max="16384" width="9.140625" style="55"/>
  </cols>
  <sheetData>
    <row r="2" spans="2:24">
      <c r="P2" s="200" t="s">
        <v>0</v>
      </c>
      <c r="Q2" s="200"/>
      <c r="R2" s="200"/>
      <c r="S2" s="200"/>
      <c r="T2" s="65"/>
      <c r="U2" s="65"/>
      <c r="V2" s="65"/>
      <c r="W2" s="65"/>
      <c r="X2" s="65"/>
    </row>
    <row r="3" spans="2:24">
      <c r="T3" s="65"/>
      <c r="U3" s="65"/>
      <c r="V3" s="65"/>
      <c r="W3" s="65"/>
      <c r="X3" s="65"/>
    </row>
    <row r="4" spans="2:24" ht="15" customHeight="1">
      <c r="B4" s="169"/>
      <c r="C4" s="149" t="s">
        <v>1</v>
      </c>
      <c r="D4" s="150"/>
      <c r="E4" s="150"/>
      <c r="F4" s="150"/>
      <c r="G4" s="150"/>
      <c r="H4" s="155" t="s">
        <v>2</v>
      </c>
      <c r="I4" s="150"/>
      <c r="J4" s="150"/>
      <c r="K4" s="150"/>
      <c r="L4" s="150"/>
      <c r="M4" s="150"/>
      <c r="N4" s="150"/>
      <c r="O4" s="156"/>
      <c r="P4" s="155" t="s">
        <v>3</v>
      </c>
      <c r="Q4" s="156"/>
      <c r="R4" s="201" t="s">
        <v>4</v>
      </c>
      <c r="S4" s="146" t="s">
        <v>5</v>
      </c>
      <c r="T4" s="65"/>
      <c r="U4" s="65"/>
      <c r="V4" s="65"/>
      <c r="W4" s="65"/>
      <c r="X4" s="65"/>
    </row>
    <row r="5" spans="2:24">
      <c r="B5" s="170"/>
      <c r="C5" s="151"/>
      <c r="D5" s="152"/>
      <c r="E5" s="152"/>
      <c r="F5" s="152"/>
      <c r="G5" s="152"/>
      <c r="H5" s="157"/>
      <c r="I5" s="158"/>
      <c r="J5" s="158"/>
      <c r="K5" s="158"/>
      <c r="L5" s="158"/>
      <c r="M5" s="158"/>
      <c r="N5" s="158"/>
      <c r="O5" s="159"/>
      <c r="P5" s="157"/>
      <c r="Q5" s="159"/>
      <c r="R5" s="202"/>
      <c r="S5" s="147"/>
      <c r="T5" s="65"/>
      <c r="U5" s="65"/>
      <c r="V5" s="65"/>
      <c r="W5" s="65"/>
      <c r="X5" s="65"/>
    </row>
    <row r="6" spans="2:24" ht="15" customHeight="1">
      <c r="B6" s="170"/>
      <c r="C6" s="151"/>
      <c r="D6" s="152"/>
      <c r="E6" s="152"/>
      <c r="F6" s="152"/>
      <c r="G6" s="152"/>
      <c r="H6" s="160" t="s">
        <v>6</v>
      </c>
      <c r="I6" s="161"/>
      <c r="J6" s="161"/>
      <c r="K6" s="162"/>
      <c r="L6" s="155" t="s">
        <v>7</v>
      </c>
      <c r="M6" s="150"/>
      <c r="N6" s="150"/>
      <c r="O6" s="156"/>
      <c r="P6" s="201" t="s">
        <v>8</v>
      </c>
      <c r="Q6" s="146" t="s">
        <v>9</v>
      </c>
      <c r="R6" s="202"/>
      <c r="S6" s="147"/>
      <c r="T6" s="65"/>
      <c r="U6" s="65"/>
      <c r="V6" s="65"/>
      <c r="W6" s="65"/>
      <c r="X6" s="65"/>
    </row>
    <row r="7" spans="2:24" ht="10.5" customHeight="1">
      <c r="B7" s="170"/>
      <c r="C7" s="151"/>
      <c r="D7" s="152"/>
      <c r="E7" s="152"/>
      <c r="F7" s="152"/>
      <c r="G7" s="152"/>
      <c r="H7" s="163"/>
      <c r="I7" s="164"/>
      <c r="J7" s="164"/>
      <c r="K7" s="165"/>
      <c r="L7" s="166"/>
      <c r="M7" s="154"/>
      <c r="N7" s="154"/>
      <c r="O7" s="167"/>
      <c r="P7" s="202"/>
      <c r="Q7" s="147"/>
      <c r="R7" s="202"/>
      <c r="S7" s="147"/>
      <c r="T7" s="65"/>
      <c r="U7" s="65"/>
      <c r="V7" s="65"/>
      <c r="W7" s="65"/>
      <c r="X7" s="65"/>
    </row>
    <row r="8" spans="2:24">
      <c r="B8" s="170"/>
      <c r="C8" s="151"/>
      <c r="D8" s="152"/>
      <c r="E8" s="152"/>
      <c r="F8" s="152"/>
      <c r="G8" s="152"/>
      <c r="H8" s="172" t="s">
        <v>10</v>
      </c>
      <c r="I8" s="164" t="s">
        <v>11</v>
      </c>
      <c r="J8" s="164" t="s">
        <v>12</v>
      </c>
      <c r="K8" s="165" t="s">
        <v>13</v>
      </c>
      <c r="L8" s="172" t="s">
        <v>10</v>
      </c>
      <c r="M8" s="164" t="s">
        <v>11</v>
      </c>
      <c r="N8" s="164" t="s">
        <v>12</v>
      </c>
      <c r="O8" s="165" t="s">
        <v>13</v>
      </c>
      <c r="P8" s="202"/>
      <c r="Q8" s="147"/>
      <c r="R8" s="202"/>
      <c r="S8" s="147"/>
      <c r="T8" s="65"/>
      <c r="U8" s="65"/>
      <c r="V8" s="65"/>
      <c r="W8" s="65"/>
      <c r="X8" s="65"/>
    </row>
    <row r="9" spans="2:24" ht="28.5" customHeight="1">
      <c r="B9" s="171"/>
      <c r="C9" s="153"/>
      <c r="D9" s="154"/>
      <c r="E9" s="154"/>
      <c r="F9" s="154"/>
      <c r="G9" s="154"/>
      <c r="H9" s="172"/>
      <c r="I9" s="164"/>
      <c r="J9" s="164"/>
      <c r="K9" s="165"/>
      <c r="L9" s="172"/>
      <c r="M9" s="164"/>
      <c r="N9" s="164"/>
      <c r="O9" s="165"/>
      <c r="P9" s="203"/>
      <c r="Q9" s="148"/>
      <c r="R9" s="203"/>
      <c r="S9" s="148"/>
      <c r="T9" s="65"/>
      <c r="U9" s="65"/>
      <c r="V9" s="65"/>
      <c r="W9" s="65"/>
      <c r="X9" s="65"/>
    </row>
    <row r="10" spans="2:24" ht="27.75" customHeight="1">
      <c r="B10" s="57"/>
      <c r="C10" s="183" t="s">
        <v>14</v>
      </c>
      <c r="D10" s="184"/>
      <c r="E10" s="184"/>
      <c r="F10" s="184"/>
      <c r="G10" s="184"/>
      <c r="H10" s="58">
        <f>H11</f>
        <v>2074.03015</v>
      </c>
      <c r="I10" s="66">
        <f t="shared" ref="I10:L10" si="0">I11</f>
        <v>61.909610000000001</v>
      </c>
      <c r="J10" s="66">
        <f t="shared" si="0"/>
        <v>2001.7503899999999</v>
      </c>
      <c r="K10" s="67">
        <f t="shared" si="0"/>
        <v>10.370150000000001</v>
      </c>
      <c r="L10" s="68">
        <f t="shared" si="0"/>
        <v>2074.03015</v>
      </c>
      <c r="M10" s="69">
        <f t="shared" ref="M10:O10" si="1">M11</f>
        <v>61.909610000000001</v>
      </c>
      <c r="N10" s="69">
        <f t="shared" si="1"/>
        <v>2001.7503899999999</v>
      </c>
      <c r="O10" s="70">
        <f t="shared" si="1"/>
        <v>10.370150000000001</v>
      </c>
      <c r="P10" s="71"/>
      <c r="Q10" s="94"/>
      <c r="R10" s="95"/>
      <c r="S10" s="96"/>
      <c r="T10" s="65"/>
      <c r="U10" s="65"/>
      <c r="V10" s="65"/>
      <c r="W10" s="65"/>
      <c r="X10" s="65"/>
    </row>
    <row r="11" spans="2:24" ht="34.5" customHeight="1">
      <c r="B11" s="57"/>
      <c r="C11" s="185" t="s">
        <v>15</v>
      </c>
      <c r="D11" s="186"/>
      <c r="E11" s="186"/>
      <c r="F11" s="186"/>
      <c r="G11" s="186"/>
      <c r="H11" s="59">
        <f>H13</f>
        <v>2074.03015</v>
      </c>
      <c r="I11" s="72">
        <f t="shared" ref="I11:O11" si="2">I13</f>
        <v>61.909610000000001</v>
      </c>
      <c r="J11" s="72">
        <f t="shared" si="2"/>
        <v>2001.7503899999999</v>
      </c>
      <c r="K11" s="73">
        <f t="shared" si="2"/>
        <v>10.370150000000001</v>
      </c>
      <c r="L11" s="59">
        <f t="shared" si="2"/>
        <v>2074.03015</v>
      </c>
      <c r="M11" s="72">
        <f t="shared" si="2"/>
        <v>61.909610000000001</v>
      </c>
      <c r="N11" s="72">
        <f t="shared" si="2"/>
        <v>2001.7503899999999</v>
      </c>
      <c r="O11" s="73">
        <f t="shared" si="2"/>
        <v>10.370150000000001</v>
      </c>
      <c r="P11" s="71"/>
      <c r="Q11" s="94"/>
      <c r="R11" s="95"/>
      <c r="S11" s="96"/>
      <c r="T11" s="65"/>
      <c r="U11" s="65"/>
      <c r="V11" s="65"/>
      <c r="W11" s="65"/>
      <c r="X11" s="65"/>
    </row>
    <row r="12" spans="2:24" ht="15.75" customHeight="1">
      <c r="B12" s="57"/>
      <c r="C12" s="179" t="s">
        <v>16</v>
      </c>
      <c r="D12" s="180"/>
      <c r="E12" s="180"/>
      <c r="F12" s="180"/>
      <c r="G12" s="180"/>
      <c r="H12" s="163"/>
      <c r="I12" s="164"/>
      <c r="J12" s="164"/>
      <c r="K12" s="165"/>
      <c r="L12" s="187"/>
      <c r="M12" s="188"/>
      <c r="N12" s="188"/>
      <c r="O12" s="189"/>
      <c r="P12" s="71"/>
      <c r="Q12" s="94"/>
      <c r="R12" s="95"/>
      <c r="S12" s="96"/>
      <c r="T12" s="65"/>
      <c r="U12" s="65"/>
      <c r="V12" s="65"/>
      <c r="W12" s="65"/>
      <c r="X12" s="65"/>
    </row>
    <row r="13" spans="2:24" ht="39.75" customHeight="1">
      <c r="B13" s="57"/>
      <c r="C13" s="181" t="s">
        <v>17</v>
      </c>
      <c r="D13" s="182"/>
      <c r="E13" s="182"/>
      <c r="F13" s="182"/>
      <c r="G13" s="182"/>
      <c r="H13" s="59">
        <f>SUM(I13:K13)</f>
        <v>2074.03015</v>
      </c>
      <c r="I13" s="76">
        <v>61.909610000000001</v>
      </c>
      <c r="J13" s="76">
        <v>2001.7503899999999</v>
      </c>
      <c r="K13" s="77">
        <f>10.37015</f>
        <v>10.370150000000001</v>
      </c>
      <c r="L13" s="75">
        <f>SUM(M13:O13)</f>
        <v>2074.03015</v>
      </c>
      <c r="M13" s="76">
        <v>61.909610000000001</v>
      </c>
      <c r="N13" s="76">
        <v>2001.7503899999999</v>
      </c>
      <c r="O13" s="77">
        <v>10.370150000000001</v>
      </c>
      <c r="P13" s="71" t="s">
        <v>18</v>
      </c>
      <c r="Q13" s="94" t="s">
        <v>18</v>
      </c>
      <c r="R13" s="95"/>
      <c r="S13" s="96"/>
      <c r="T13" s="65"/>
      <c r="U13" s="65"/>
      <c r="V13" s="65"/>
      <c r="W13" s="65"/>
      <c r="X13" s="65"/>
    </row>
    <row r="14" spans="2:24">
      <c r="B14" s="57"/>
      <c r="C14" s="183" t="s">
        <v>19</v>
      </c>
      <c r="D14" s="184"/>
      <c r="E14" s="184"/>
      <c r="F14" s="184"/>
      <c r="G14" s="184"/>
      <c r="H14" s="58">
        <f>H15</f>
        <v>4723.4744000000001</v>
      </c>
      <c r="I14" s="66">
        <f t="shared" ref="I14:L14" si="3">I15</f>
        <v>3384.2999999999997</v>
      </c>
      <c r="J14" s="66"/>
      <c r="K14" s="67">
        <f t="shared" si="3"/>
        <v>1339.1744000000001</v>
      </c>
      <c r="L14" s="68">
        <f t="shared" si="3"/>
        <v>4052.12</v>
      </c>
      <c r="M14" s="69">
        <f t="shared" ref="M14:O14" si="4">M15</f>
        <v>2948.62</v>
      </c>
      <c r="N14" s="69"/>
      <c r="O14" s="70">
        <f t="shared" si="4"/>
        <v>1103.5</v>
      </c>
      <c r="P14" s="71"/>
      <c r="Q14" s="94"/>
      <c r="R14" s="95"/>
      <c r="S14" s="96"/>
      <c r="T14" s="65"/>
      <c r="U14" s="65"/>
      <c r="V14" s="65"/>
      <c r="W14" s="65"/>
      <c r="X14" s="65"/>
    </row>
    <row r="15" spans="2:24">
      <c r="B15" s="57"/>
      <c r="C15" s="185" t="s">
        <v>20</v>
      </c>
      <c r="D15" s="186"/>
      <c r="E15" s="186"/>
      <c r="F15" s="186"/>
      <c r="G15" s="186"/>
      <c r="H15" s="59">
        <f>SUM(H17:H19)</f>
        <v>4723.4744000000001</v>
      </c>
      <c r="I15" s="72">
        <f t="shared" ref="I15:L15" si="5">SUM(I17:I19)</f>
        <v>3384.2999999999997</v>
      </c>
      <c r="J15" s="72"/>
      <c r="K15" s="73">
        <f t="shared" si="5"/>
        <v>1339.1744000000001</v>
      </c>
      <c r="L15" s="75">
        <f t="shared" si="5"/>
        <v>4052.12</v>
      </c>
      <c r="M15" s="78">
        <f t="shared" ref="M15:O15" si="6">SUM(M17:M19)</f>
        <v>2948.62</v>
      </c>
      <c r="N15" s="78"/>
      <c r="O15" s="79">
        <f t="shared" si="6"/>
        <v>1103.5</v>
      </c>
      <c r="P15" s="71"/>
      <c r="Q15" s="94"/>
      <c r="R15" s="95"/>
      <c r="S15" s="96"/>
      <c r="T15" s="65"/>
      <c r="U15" s="65"/>
      <c r="V15" s="65"/>
      <c r="W15" s="65"/>
      <c r="X15" s="65"/>
    </row>
    <row r="16" spans="2:24">
      <c r="B16" s="57"/>
      <c r="C16" s="179" t="s">
        <v>16</v>
      </c>
      <c r="D16" s="180"/>
      <c r="E16" s="180"/>
      <c r="F16" s="180"/>
      <c r="G16" s="180"/>
      <c r="H16" s="197"/>
      <c r="I16" s="198"/>
      <c r="J16" s="198"/>
      <c r="K16" s="199"/>
      <c r="L16" s="192"/>
      <c r="M16" s="193"/>
      <c r="N16" s="193"/>
      <c r="O16" s="194"/>
      <c r="P16" s="71"/>
      <c r="Q16" s="94"/>
      <c r="R16" s="95"/>
      <c r="S16" s="96"/>
      <c r="T16" s="65"/>
      <c r="U16" s="65"/>
      <c r="V16" s="65"/>
      <c r="W16" s="65"/>
      <c r="X16" s="65"/>
    </row>
    <row r="17" spans="1:24" ht="73.5" customHeight="1">
      <c r="B17" s="57"/>
      <c r="C17" s="181" t="s">
        <v>21</v>
      </c>
      <c r="D17" s="182"/>
      <c r="E17" s="182"/>
      <c r="F17" s="182"/>
      <c r="G17" s="182"/>
      <c r="H17" s="59">
        <f t="shared" ref="H17:H19" si="7">SUM(I17:K17)</f>
        <v>3957.8743999999997</v>
      </c>
      <c r="I17" s="76">
        <v>2669.7</v>
      </c>
      <c r="J17" s="76"/>
      <c r="K17" s="77">
        <v>1288.1744000000001</v>
      </c>
      <c r="L17" s="75">
        <f t="shared" ref="L17:L19" si="8">SUM(M17:O17)</f>
        <v>3370.6</v>
      </c>
      <c r="M17" s="76">
        <v>2297.1</v>
      </c>
      <c r="N17" s="76"/>
      <c r="O17" s="77">
        <v>1073.5</v>
      </c>
      <c r="P17" s="71" t="s">
        <v>22</v>
      </c>
      <c r="Q17" s="99" t="s">
        <v>23</v>
      </c>
      <c r="R17" s="98" t="s">
        <v>24</v>
      </c>
      <c r="S17" s="96"/>
      <c r="T17" s="65"/>
      <c r="U17" s="65"/>
      <c r="V17" s="65"/>
      <c r="W17" s="65"/>
      <c r="X17" s="65"/>
    </row>
    <row r="18" spans="1:24" ht="57.75" customHeight="1">
      <c r="B18" s="57"/>
      <c r="C18" s="181" t="s">
        <v>25</v>
      </c>
      <c r="D18" s="182"/>
      <c r="E18" s="182"/>
      <c r="F18" s="182"/>
      <c r="G18" s="182"/>
      <c r="H18" s="59">
        <f t="shared" si="7"/>
        <v>435.6</v>
      </c>
      <c r="I18" s="76">
        <v>414.6</v>
      </c>
      <c r="J18" s="76"/>
      <c r="K18" s="77">
        <v>21</v>
      </c>
      <c r="L18" s="75">
        <f t="shared" si="8"/>
        <v>351.52</v>
      </c>
      <c r="M18" s="76">
        <v>351.52</v>
      </c>
      <c r="N18" s="76"/>
      <c r="O18" s="77"/>
      <c r="P18" s="71" t="s">
        <v>26</v>
      </c>
      <c r="Q18" s="99" t="s">
        <v>26</v>
      </c>
      <c r="R18" s="98" t="s">
        <v>27</v>
      </c>
      <c r="S18" s="96"/>
      <c r="T18" s="65"/>
      <c r="U18" s="65"/>
      <c r="V18" s="65"/>
      <c r="W18" s="65"/>
      <c r="X18" s="65"/>
    </row>
    <row r="19" spans="1:24" ht="76.5" customHeight="1">
      <c r="B19" s="57"/>
      <c r="C19" s="181" t="s">
        <v>28</v>
      </c>
      <c r="D19" s="182"/>
      <c r="E19" s="182"/>
      <c r="F19" s="182"/>
      <c r="G19" s="182"/>
      <c r="H19" s="59">
        <f t="shared" si="7"/>
        <v>330</v>
      </c>
      <c r="I19" s="76">
        <v>300</v>
      </c>
      <c r="J19" s="76"/>
      <c r="K19" s="77">
        <v>30</v>
      </c>
      <c r="L19" s="75">
        <f t="shared" si="8"/>
        <v>330</v>
      </c>
      <c r="M19" s="76">
        <v>300</v>
      </c>
      <c r="N19" s="76"/>
      <c r="O19" s="77">
        <v>30</v>
      </c>
      <c r="P19" s="71" t="s">
        <v>29</v>
      </c>
      <c r="Q19" s="94" t="s">
        <v>29</v>
      </c>
      <c r="R19" s="95"/>
      <c r="S19" s="96"/>
      <c r="T19" s="65"/>
      <c r="U19" s="65"/>
      <c r="V19" s="65"/>
      <c r="W19" s="65"/>
      <c r="X19" s="65"/>
    </row>
    <row r="20" spans="1:24">
      <c r="B20" s="57"/>
      <c r="C20" s="195" t="s">
        <v>30</v>
      </c>
      <c r="D20" s="196"/>
      <c r="E20" s="196"/>
      <c r="F20" s="196"/>
      <c r="G20" s="196"/>
      <c r="H20" s="58">
        <f>H21+H24</f>
        <v>2023.3000000000002</v>
      </c>
      <c r="I20" s="66">
        <f t="shared" ref="I20:N20" si="9">I21+I24</f>
        <v>471.00905999999998</v>
      </c>
      <c r="J20" s="66">
        <f t="shared" si="9"/>
        <v>1552.2909400000001</v>
      </c>
      <c r="K20" s="67"/>
      <c r="L20" s="58">
        <f t="shared" si="9"/>
        <v>835.48306000000002</v>
      </c>
      <c r="M20" s="66">
        <f t="shared" si="9"/>
        <v>424.89850999999999</v>
      </c>
      <c r="N20" s="66">
        <f t="shared" si="9"/>
        <v>410.58454999999998</v>
      </c>
      <c r="O20" s="67"/>
      <c r="P20" s="71"/>
      <c r="Q20" s="94"/>
      <c r="R20" s="95"/>
      <c r="S20" s="96"/>
      <c r="T20" s="65"/>
      <c r="U20" s="65"/>
      <c r="V20" s="65"/>
      <c r="W20" s="65"/>
      <c r="X20" s="65"/>
    </row>
    <row r="21" spans="1:24">
      <c r="B21" s="57"/>
      <c r="C21" s="177" t="s">
        <v>31</v>
      </c>
      <c r="D21" s="178"/>
      <c r="E21" s="178"/>
      <c r="F21" s="178"/>
      <c r="G21" s="178"/>
      <c r="H21" s="59">
        <f>H23</f>
        <v>1600.3000000000002</v>
      </c>
      <c r="I21" s="72">
        <f t="shared" ref="I21:J21" si="10">I23</f>
        <v>48.009059999999998</v>
      </c>
      <c r="J21" s="72">
        <f t="shared" si="10"/>
        <v>1552.2909400000001</v>
      </c>
      <c r="K21" s="73"/>
      <c r="L21" s="75">
        <f>L23</f>
        <v>423.28305999999998</v>
      </c>
      <c r="M21" s="78">
        <f t="shared" ref="M21:N21" si="11">M23</f>
        <v>12.698510000000001</v>
      </c>
      <c r="N21" s="78">
        <f t="shared" si="11"/>
        <v>410.58454999999998</v>
      </c>
      <c r="O21" s="79"/>
      <c r="P21" s="71"/>
      <c r="Q21" s="94"/>
      <c r="R21" s="95"/>
      <c r="S21" s="96"/>
      <c r="T21" s="65"/>
      <c r="U21" s="65"/>
      <c r="V21" s="65"/>
      <c r="W21" s="65"/>
      <c r="X21" s="65"/>
    </row>
    <row r="22" spans="1:24">
      <c r="B22" s="57"/>
      <c r="C22" s="179" t="s">
        <v>16</v>
      </c>
      <c r="D22" s="180"/>
      <c r="E22" s="180"/>
      <c r="F22" s="180"/>
      <c r="G22" s="180"/>
      <c r="H22" s="163"/>
      <c r="I22" s="164"/>
      <c r="J22" s="164"/>
      <c r="K22" s="165"/>
      <c r="L22" s="187"/>
      <c r="M22" s="188"/>
      <c r="N22" s="188"/>
      <c r="O22" s="189"/>
      <c r="P22" s="71"/>
      <c r="Q22" s="94"/>
      <c r="R22" s="95"/>
      <c r="S22" s="96"/>
      <c r="T22" s="65"/>
      <c r="U22" s="65"/>
      <c r="V22" s="65"/>
      <c r="W22" s="65"/>
      <c r="X22" s="65"/>
    </row>
    <row r="23" spans="1:24" ht="77.25" customHeight="1">
      <c r="B23" s="57"/>
      <c r="C23" s="190" t="s">
        <v>32</v>
      </c>
      <c r="D23" s="191"/>
      <c r="E23" s="191"/>
      <c r="F23" s="191"/>
      <c r="G23" s="191"/>
      <c r="H23" s="60">
        <f>SUM(I23:K23)</f>
        <v>1600.3000000000002</v>
      </c>
      <c r="I23" s="76">
        <v>48.009059999999998</v>
      </c>
      <c r="J23" s="76">
        <v>1552.2909400000001</v>
      </c>
      <c r="K23" s="110"/>
      <c r="L23" s="81">
        <f>SUM(M23:O23)</f>
        <v>423.28305999999998</v>
      </c>
      <c r="M23" s="76">
        <v>12.698510000000001</v>
      </c>
      <c r="N23" s="76">
        <v>410.58454999999998</v>
      </c>
      <c r="O23" s="110"/>
      <c r="P23" s="71" t="s">
        <v>33</v>
      </c>
      <c r="Q23" s="99" t="s">
        <v>34</v>
      </c>
      <c r="R23" s="98" t="s">
        <v>35</v>
      </c>
      <c r="S23" s="96"/>
      <c r="T23" s="65"/>
      <c r="U23" s="65"/>
      <c r="V23" s="65"/>
      <c r="W23" s="65"/>
      <c r="X23" s="65"/>
    </row>
    <row r="24" spans="1:24">
      <c r="B24" s="57"/>
      <c r="C24" s="177" t="s">
        <v>36</v>
      </c>
      <c r="D24" s="178"/>
      <c r="E24" s="178"/>
      <c r="F24" s="178"/>
      <c r="G24" s="178"/>
      <c r="H24" s="60">
        <f>H26</f>
        <v>423</v>
      </c>
      <c r="I24" s="72">
        <f t="shared" ref="I24" si="12">I26</f>
        <v>423</v>
      </c>
      <c r="J24" s="72"/>
      <c r="K24" s="111"/>
      <c r="L24" s="81">
        <f>L26</f>
        <v>412.2</v>
      </c>
      <c r="M24" s="78">
        <f t="shared" ref="M24" si="13">M26</f>
        <v>412.2</v>
      </c>
      <c r="N24" s="78"/>
      <c r="O24" s="112"/>
      <c r="P24" s="71"/>
      <c r="Q24" s="94"/>
      <c r="R24" s="95"/>
      <c r="S24" s="96"/>
      <c r="T24" s="65"/>
      <c r="U24" s="65"/>
      <c r="V24" s="65"/>
      <c r="W24" s="65"/>
      <c r="X24" s="65"/>
    </row>
    <row r="25" spans="1:24">
      <c r="B25" s="57"/>
      <c r="C25" s="179" t="s">
        <v>16</v>
      </c>
      <c r="D25" s="180"/>
      <c r="E25" s="180"/>
      <c r="F25" s="180"/>
      <c r="G25" s="180"/>
      <c r="H25" s="163"/>
      <c r="I25" s="164"/>
      <c r="J25" s="164"/>
      <c r="K25" s="165"/>
      <c r="L25" s="187"/>
      <c r="M25" s="188"/>
      <c r="N25" s="188"/>
      <c r="O25" s="189"/>
      <c r="P25" s="71"/>
      <c r="Q25" s="94"/>
      <c r="R25" s="95"/>
      <c r="S25" s="96"/>
      <c r="T25" s="65"/>
      <c r="U25" s="65"/>
      <c r="V25" s="65"/>
      <c r="W25" s="65"/>
      <c r="X25" s="65"/>
    </row>
    <row r="26" spans="1:24" ht="51.75" customHeight="1">
      <c r="B26" s="57"/>
      <c r="C26" s="190" t="s">
        <v>37</v>
      </c>
      <c r="D26" s="191"/>
      <c r="E26" s="191"/>
      <c r="F26" s="191"/>
      <c r="G26" s="191"/>
      <c r="H26" s="59">
        <f>SUM(I26:K26)</f>
        <v>423</v>
      </c>
      <c r="I26" s="76">
        <v>423</v>
      </c>
      <c r="J26" s="76"/>
      <c r="K26" s="77"/>
      <c r="L26" s="75">
        <f>SUM(M26:O26)</f>
        <v>412.2</v>
      </c>
      <c r="M26" s="76">
        <v>412.2</v>
      </c>
      <c r="N26" s="76"/>
      <c r="O26" s="77"/>
      <c r="P26" s="113" t="s">
        <v>38</v>
      </c>
      <c r="Q26" s="101">
        <v>0.36</v>
      </c>
      <c r="R26" s="98" t="s">
        <v>35</v>
      </c>
      <c r="S26" s="96"/>
      <c r="T26" s="65"/>
      <c r="U26" s="65"/>
      <c r="V26" s="65"/>
      <c r="W26" s="65"/>
      <c r="X26" s="65"/>
    </row>
    <row r="27" spans="1:24">
      <c r="B27" s="61"/>
      <c r="C27" s="173"/>
      <c r="D27" s="174"/>
      <c r="E27" s="174"/>
      <c r="F27" s="174"/>
      <c r="G27" s="174"/>
      <c r="H27" s="62"/>
      <c r="I27" s="86"/>
      <c r="J27" s="86"/>
      <c r="K27" s="87"/>
      <c r="L27" s="88"/>
      <c r="M27" s="86"/>
      <c r="N27" s="86"/>
      <c r="O27" s="87"/>
      <c r="P27" s="89"/>
      <c r="Q27" s="105"/>
      <c r="R27" s="106"/>
      <c r="S27" s="104"/>
      <c r="T27" s="65"/>
      <c r="U27" s="65"/>
      <c r="V27" s="65"/>
      <c r="W27" s="65"/>
      <c r="X27" s="65"/>
    </row>
    <row r="28" spans="1:24" ht="18.75">
      <c r="B28" s="63"/>
      <c r="C28" s="175" t="s">
        <v>39</v>
      </c>
      <c r="D28" s="176"/>
      <c r="E28" s="176"/>
      <c r="F28" s="176"/>
      <c r="G28" s="176"/>
      <c r="H28" s="64">
        <f>SUM(H10,H14,H20)</f>
        <v>8820.8045500000007</v>
      </c>
      <c r="I28" s="90">
        <f t="shared" ref="I28:O28" si="14">SUM(I10,I14,I20)</f>
        <v>3917.2186699999997</v>
      </c>
      <c r="J28" s="90">
        <f t="shared" si="14"/>
        <v>3554.04133</v>
      </c>
      <c r="K28" s="90">
        <f t="shared" si="14"/>
        <v>1349.5445500000001</v>
      </c>
      <c r="L28" s="64">
        <f t="shared" si="14"/>
        <v>6961.63321</v>
      </c>
      <c r="M28" s="90">
        <f t="shared" si="14"/>
        <v>3435.42812</v>
      </c>
      <c r="N28" s="90">
        <f t="shared" si="14"/>
        <v>2412.3349399999997</v>
      </c>
      <c r="O28" s="91">
        <f t="shared" si="14"/>
        <v>1113.87015</v>
      </c>
      <c r="P28" s="92"/>
      <c r="Q28" s="107"/>
      <c r="R28" s="108"/>
      <c r="S28" s="109"/>
      <c r="T28" s="65"/>
      <c r="U28" s="65"/>
      <c r="V28" s="65"/>
      <c r="W28" s="65"/>
      <c r="X28" s="65"/>
    </row>
    <row r="29" spans="1:24">
      <c r="A29" s="65"/>
      <c r="B29" s="65"/>
      <c r="C29" s="168"/>
      <c r="D29" s="168"/>
      <c r="E29" s="168"/>
      <c r="F29" s="168"/>
      <c r="G29" s="168"/>
      <c r="H29" s="56"/>
      <c r="I29" s="93"/>
      <c r="J29" s="93"/>
      <c r="K29" s="93"/>
      <c r="L29" s="93"/>
      <c r="M29" s="93"/>
      <c r="N29" s="93"/>
      <c r="O29" s="93"/>
      <c r="P29" s="65"/>
      <c r="Q29" s="65"/>
      <c r="R29" s="65"/>
      <c r="S29" s="65"/>
      <c r="T29" s="65"/>
      <c r="U29" s="65"/>
      <c r="V29" s="65"/>
      <c r="W29" s="65"/>
      <c r="X29" s="65"/>
    </row>
    <row r="30" spans="1:24">
      <c r="A30" s="65"/>
      <c r="B30" s="65"/>
      <c r="C30" s="168"/>
      <c r="D30" s="168"/>
      <c r="E30" s="168"/>
      <c r="F30" s="168"/>
      <c r="G30" s="168"/>
      <c r="H30" s="56"/>
      <c r="I30" s="93"/>
      <c r="J30" s="93"/>
      <c r="K30" s="93"/>
      <c r="L30" s="93"/>
      <c r="M30" s="93"/>
      <c r="N30" s="93"/>
      <c r="O30" s="93"/>
      <c r="P30" s="65"/>
      <c r="Q30" s="65"/>
      <c r="R30" s="65"/>
      <c r="S30" s="65"/>
      <c r="T30" s="65"/>
      <c r="U30" s="65"/>
      <c r="V30" s="65"/>
      <c r="W30" s="65"/>
      <c r="X30" s="65"/>
    </row>
    <row r="31" spans="1:24">
      <c r="A31" s="65"/>
      <c r="B31" s="65"/>
      <c r="C31" s="168"/>
      <c r="D31" s="168"/>
      <c r="E31" s="168"/>
      <c r="F31" s="168"/>
      <c r="G31" s="168"/>
      <c r="H31" s="56"/>
      <c r="I31" s="93"/>
      <c r="J31" s="93"/>
      <c r="K31" s="93"/>
      <c r="L31" s="93"/>
      <c r="M31" s="93"/>
      <c r="N31" s="93"/>
      <c r="O31" s="93"/>
      <c r="P31" s="65"/>
      <c r="Q31" s="65"/>
      <c r="R31" s="65"/>
      <c r="S31" s="65"/>
      <c r="T31" s="65"/>
      <c r="U31" s="65"/>
      <c r="V31" s="65"/>
      <c r="W31" s="65"/>
      <c r="X31" s="65"/>
    </row>
    <row r="32" spans="1:24">
      <c r="A32" s="65"/>
      <c r="B32" s="65"/>
      <c r="C32" s="168"/>
      <c r="D32" s="168"/>
      <c r="E32" s="168"/>
      <c r="F32" s="168"/>
      <c r="G32" s="168"/>
      <c r="H32" s="56"/>
      <c r="I32" s="93"/>
      <c r="J32" s="93"/>
      <c r="K32" s="93"/>
      <c r="L32" s="93"/>
      <c r="M32" s="93"/>
      <c r="N32" s="93"/>
      <c r="O32" s="93"/>
      <c r="P32" s="65"/>
      <c r="Q32" s="65"/>
      <c r="R32" s="65"/>
      <c r="S32" s="65"/>
      <c r="T32" s="65"/>
      <c r="U32" s="65"/>
      <c r="V32" s="65"/>
      <c r="W32" s="65"/>
      <c r="X32" s="65"/>
    </row>
    <row r="33" spans="1:24">
      <c r="A33" s="65"/>
      <c r="B33" s="65"/>
      <c r="C33" s="168"/>
      <c r="D33" s="168"/>
      <c r="E33" s="168"/>
      <c r="F33" s="168"/>
      <c r="G33" s="168"/>
      <c r="H33" s="56"/>
      <c r="I33" s="93"/>
      <c r="J33" s="93"/>
      <c r="K33" s="93"/>
      <c r="L33" s="93"/>
      <c r="M33" s="93"/>
      <c r="N33" s="93"/>
      <c r="O33" s="93"/>
      <c r="P33" s="65"/>
      <c r="Q33" s="65"/>
      <c r="R33" s="65"/>
      <c r="S33" s="65"/>
      <c r="T33" s="65"/>
      <c r="U33" s="65"/>
      <c r="V33" s="65"/>
      <c r="W33" s="65"/>
      <c r="X33" s="65"/>
    </row>
    <row r="34" spans="1:24">
      <c r="A34" s="65"/>
      <c r="B34" s="65"/>
      <c r="C34" s="168"/>
      <c r="D34" s="168"/>
      <c r="E34" s="168"/>
      <c r="F34" s="168"/>
      <c r="G34" s="168"/>
      <c r="H34" s="56"/>
      <c r="I34" s="93"/>
      <c r="J34" s="93"/>
      <c r="K34" s="93"/>
      <c r="L34" s="93"/>
      <c r="M34" s="93"/>
      <c r="N34" s="93"/>
      <c r="O34" s="93"/>
      <c r="P34" s="65"/>
      <c r="Q34" s="65"/>
      <c r="R34" s="65"/>
      <c r="S34" s="65"/>
      <c r="T34" s="65"/>
      <c r="U34" s="65"/>
      <c r="V34" s="65"/>
      <c r="W34" s="65"/>
      <c r="X34" s="65"/>
    </row>
    <row r="35" spans="1:24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</row>
    <row r="36" spans="1:24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</row>
    <row r="37" spans="1:24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</row>
    <row r="38" spans="1:24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</row>
  </sheetData>
  <mergeCells count="52">
    <mergeCell ref="P2:S2"/>
    <mergeCell ref="C10:G10"/>
    <mergeCell ref="C11:G11"/>
    <mergeCell ref="C12:G12"/>
    <mergeCell ref="H12:K12"/>
    <mergeCell ref="L12:O12"/>
    <mergeCell ref="I8:I9"/>
    <mergeCell ref="J8:J9"/>
    <mergeCell ref="K8:K9"/>
    <mergeCell ref="L8:L9"/>
    <mergeCell ref="M8:M9"/>
    <mergeCell ref="N8:N9"/>
    <mergeCell ref="O8:O9"/>
    <mergeCell ref="P6:P9"/>
    <mergeCell ref="Q6:Q9"/>
    <mergeCell ref="R4:R9"/>
    <mergeCell ref="L16:O16"/>
    <mergeCell ref="C17:G17"/>
    <mergeCell ref="C18:G18"/>
    <mergeCell ref="C19:G19"/>
    <mergeCell ref="C20:G20"/>
    <mergeCell ref="C16:G16"/>
    <mergeCell ref="H16:K16"/>
    <mergeCell ref="L25:O25"/>
    <mergeCell ref="C26:G26"/>
    <mergeCell ref="C21:G21"/>
    <mergeCell ref="C22:G22"/>
    <mergeCell ref="H22:K22"/>
    <mergeCell ref="L22:O22"/>
    <mergeCell ref="C23:G23"/>
    <mergeCell ref="C32:G32"/>
    <mergeCell ref="C33:G33"/>
    <mergeCell ref="C34:G34"/>
    <mergeCell ref="B4:B9"/>
    <mergeCell ref="H8:H9"/>
    <mergeCell ref="C27:G27"/>
    <mergeCell ref="C28:G28"/>
    <mergeCell ref="C29:G29"/>
    <mergeCell ref="C30:G30"/>
    <mergeCell ref="C31:G31"/>
    <mergeCell ref="C24:G24"/>
    <mergeCell ref="C25:G25"/>
    <mergeCell ref="H25:K25"/>
    <mergeCell ref="C13:G13"/>
    <mergeCell ref="C14:G14"/>
    <mergeCell ref="C15:G15"/>
    <mergeCell ref="S4:S9"/>
    <mergeCell ref="C4:G9"/>
    <mergeCell ref="H4:O5"/>
    <mergeCell ref="H6:K7"/>
    <mergeCell ref="L6:O7"/>
    <mergeCell ref="P4:Q5"/>
  </mergeCells>
  <pageMargins left="0.25" right="0.25" top="0.75" bottom="0.75" header="0.3" footer="0.3"/>
  <pageSetup paperSize="9" scale="5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zoomScale="85" zoomScaleNormal="85" zoomScalePageLayoutView="60" workbookViewId="0">
      <selection activeCell="P2" sqref="P2:S2"/>
    </sheetView>
  </sheetViews>
  <sheetFormatPr defaultColWidth="9.140625" defaultRowHeight="15"/>
  <cols>
    <col min="1" max="1" width="7.7109375" style="55" customWidth="1"/>
    <col min="2" max="2" width="5.140625" style="55" customWidth="1"/>
    <col min="3" max="6" width="9.140625" style="55"/>
    <col min="7" max="7" width="9.85546875" style="55" customWidth="1"/>
    <col min="8" max="8" width="14.7109375" style="55" customWidth="1"/>
    <col min="9" max="9" width="14.42578125" style="55" customWidth="1"/>
    <col min="10" max="10" width="16" style="55" customWidth="1"/>
    <col min="11" max="11" width="15.5703125" style="55" customWidth="1"/>
    <col min="12" max="12" width="12" style="55" customWidth="1"/>
    <col min="13" max="13" width="16.140625" style="55" customWidth="1"/>
    <col min="14" max="14" width="16.7109375" style="55" customWidth="1"/>
    <col min="15" max="15" width="17.7109375" style="55" customWidth="1"/>
    <col min="16" max="16" width="31.7109375" style="55" customWidth="1"/>
    <col min="17" max="17" width="31" style="55" customWidth="1"/>
    <col min="18" max="18" width="23.140625" style="55" customWidth="1"/>
    <col min="19" max="19" width="15.140625" style="55" customWidth="1"/>
    <col min="20" max="16384" width="9.140625" style="55"/>
  </cols>
  <sheetData>
    <row r="2" spans="2:24">
      <c r="P2" s="200" t="s">
        <v>62</v>
      </c>
      <c r="Q2" s="200"/>
      <c r="R2" s="200"/>
      <c r="S2" s="200"/>
      <c r="T2" s="65"/>
      <c r="U2" s="65"/>
      <c r="V2" s="65"/>
      <c r="W2" s="65"/>
      <c r="X2" s="65"/>
    </row>
    <row r="3" spans="2:24">
      <c r="T3" s="65"/>
      <c r="U3" s="65"/>
      <c r="V3" s="65"/>
      <c r="W3" s="65"/>
      <c r="X3" s="65"/>
    </row>
    <row r="4" spans="2:24" ht="15" customHeight="1">
      <c r="B4" s="169"/>
      <c r="C4" s="149" t="s">
        <v>1</v>
      </c>
      <c r="D4" s="150"/>
      <c r="E4" s="150"/>
      <c r="F4" s="150"/>
      <c r="G4" s="150"/>
      <c r="H4" s="155" t="s">
        <v>2</v>
      </c>
      <c r="I4" s="150"/>
      <c r="J4" s="150"/>
      <c r="K4" s="150"/>
      <c r="L4" s="150"/>
      <c r="M4" s="150"/>
      <c r="N4" s="150"/>
      <c r="O4" s="156"/>
      <c r="P4" s="155" t="s">
        <v>3</v>
      </c>
      <c r="Q4" s="156"/>
      <c r="R4" s="201" t="s">
        <v>4</v>
      </c>
      <c r="S4" s="146" t="s">
        <v>5</v>
      </c>
      <c r="T4" s="65"/>
      <c r="U4" s="65"/>
      <c r="V4" s="65"/>
      <c r="W4" s="65"/>
      <c r="X4" s="65"/>
    </row>
    <row r="5" spans="2:24">
      <c r="B5" s="170"/>
      <c r="C5" s="151"/>
      <c r="D5" s="152"/>
      <c r="E5" s="152"/>
      <c r="F5" s="152"/>
      <c r="G5" s="152"/>
      <c r="H5" s="157"/>
      <c r="I5" s="158"/>
      <c r="J5" s="158"/>
      <c r="K5" s="158"/>
      <c r="L5" s="158"/>
      <c r="M5" s="158"/>
      <c r="N5" s="158"/>
      <c r="O5" s="159"/>
      <c r="P5" s="157"/>
      <c r="Q5" s="159"/>
      <c r="R5" s="202"/>
      <c r="S5" s="147"/>
      <c r="T5" s="65"/>
      <c r="U5" s="65"/>
      <c r="V5" s="65"/>
      <c r="W5" s="65"/>
      <c r="X5" s="65"/>
    </row>
    <row r="6" spans="2:24" ht="15" customHeight="1">
      <c r="B6" s="170"/>
      <c r="C6" s="151"/>
      <c r="D6" s="152"/>
      <c r="E6" s="152"/>
      <c r="F6" s="152"/>
      <c r="G6" s="152"/>
      <c r="H6" s="160" t="s">
        <v>6</v>
      </c>
      <c r="I6" s="161"/>
      <c r="J6" s="161"/>
      <c r="K6" s="162"/>
      <c r="L6" s="155" t="s">
        <v>7</v>
      </c>
      <c r="M6" s="150"/>
      <c r="N6" s="150"/>
      <c r="O6" s="156"/>
      <c r="P6" s="201" t="s">
        <v>8</v>
      </c>
      <c r="Q6" s="146" t="s">
        <v>9</v>
      </c>
      <c r="R6" s="202"/>
      <c r="S6" s="147"/>
      <c r="T6" s="65"/>
      <c r="U6" s="65"/>
      <c r="V6" s="65"/>
      <c r="W6" s="65"/>
      <c r="X6" s="65"/>
    </row>
    <row r="7" spans="2:24" ht="10.5" customHeight="1">
      <c r="B7" s="170"/>
      <c r="C7" s="151"/>
      <c r="D7" s="152"/>
      <c r="E7" s="152"/>
      <c r="F7" s="152"/>
      <c r="G7" s="152"/>
      <c r="H7" s="163"/>
      <c r="I7" s="164"/>
      <c r="J7" s="164"/>
      <c r="K7" s="165"/>
      <c r="L7" s="166"/>
      <c r="M7" s="154"/>
      <c r="N7" s="154"/>
      <c r="O7" s="167"/>
      <c r="P7" s="202"/>
      <c r="Q7" s="147"/>
      <c r="R7" s="202"/>
      <c r="S7" s="147"/>
      <c r="T7" s="65"/>
      <c r="U7" s="65"/>
      <c r="V7" s="65"/>
      <c r="W7" s="65"/>
      <c r="X7" s="65"/>
    </row>
    <row r="8" spans="2:24">
      <c r="B8" s="170"/>
      <c r="C8" s="151"/>
      <c r="D8" s="152"/>
      <c r="E8" s="152"/>
      <c r="F8" s="152"/>
      <c r="G8" s="152"/>
      <c r="H8" s="172" t="s">
        <v>10</v>
      </c>
      <c r="I8" s="164" t="s">
        <v>11</v>
      </c>
      <c r="J8" s="164" t="s">
        <v>12</v>
      </c>
      <c r="K8" s="165" t="s">
        <v>13</v>
      </c>
      <c r="L8" s="172" t="s">
        <v>10</v>
      </c>
      <c r="M8" s="164" t="s">
        <v>11</v>
      </c>
      <c r="N8" s="164" t="s">
        <v>12</v>
      </c>
      <c r="O8" s="165" t="s">
        <v>13</v>
      </c>
      <c r="P8" s="202"/>
      <c r="Q8" s="147"/>
      <c r="R8" s="202"/>
      <c r="S8" s="147"/>
      <c r="T8" s="65"/>
      <c r="U8" s="65"/>
      <c r="V8" s="65"/>
      <c r="W8" s="65"/>
      <c r="X8" s="65"/>
    </row>
    <row r="9" spans="2:24" ht="28.5" customHeight="1">
      <c r="B9" s="171"/>
      <c r="C9" s="153"/>
      <c r="D9" s="154"/>
      <c r="E9" s="154"/>
      <c r="F9" s="154"/>
      <c r="G9" s="154"/>
      <c r="H9" s="172"/>
      <c r="I9" s="164"/>
      <c r="J9" s="164"/>
      <c r="K9" s="165"/>
      <c r="L9" s="172"/>
      <c r="M9" s="164"/>
      <c r="N9" s="164"/>
      <c r="O9" s="165"/>
      <c r="P9" s="203"/>
      <c r="Q9" s="148"/>
      <c r="R9" s="203"/>
      <c r="S9" s="148"/>
      <c r="T9" s="65"/>
      <c r="U9" s="65"/>
      <c r="V9" s="65"/>
      <c r="W9" s="65"/>
      <c r="X9" s="65"/>
    </row>
    <row r="10" spans="2:24" ht="27.75" customHeight="1">
      <c r="B10" s="57"/>
      <c r="C10" s="183" t="s">
        <v>14</v>
      </c>
      <c r="D10" s="184"/>
      <c r="E10" s="184"/>
      <c r="F10" s="184"/>
      <c r="G10" s="184"/>
      <c r="H10" s="58">
        <f>H11</f>
        <v>8960.61</v>
      </c>
      <c r="I10" s="66">
        <f t="shared" ref="I10:L10" si="0">I11</f>
        <v>241.93647000000001</v>
      </c>
      <c r="J10" s="66">
        <f t="shared" si="0"/>
        <v>7822.6125300000003</v>
      </c>
      <c r="K10" s="67">
        <f t="shared" si="0"/>
        <v>896.06100000000004</v>
      </c>
      <c r="L10" s="68">
        <f t="shared" si="0"/>
        <v>0</v>
      </c>
      <c r="M10" s="69">
        <f t="shared" ref="M10:O10" si="1">M11</f>
        <v>0</v>
      </c>
      <c r="N10" s="69">
        <f t="shared" si="1"/>
        <v>0</v>
      </c>
      <c r="O10" s="70">
        <f t="shared" si="1"/>
        <v>0</v>
      </c>
      <c r="P10" s="71"/>
      <c r="Q10" s="94"/>
      <c r="R10" s="95"/>
      <c r="S10" s="96"/>
      <c r="T10" s="65"/>
      <c r="U10" s="65"/>
      <c r="V10" s="65"/>
      <c r="W10" s="65"/>
      <c r="X10" s="65"/>
    </row>
    <row r="11" spans="2:24" ht="34.5" customHeight="1">
      <c r="B11" s="57"/>
      <c r="C11" s="185" t="s">
        <v>15</v>
      </c>
      <c r="D11" s="186"/>
      <c r="E11" s="186"/>
      <c r="F11" s="186"/>
      <c r="G11" s="186"/>
      <c r="H11" s="59">
        <f>H13</f>
        <v>8960.61</v>
      </c>
      <c r="I11" s="72">
        <f t="shared" ref="I11:O11" si="2">I13</f>
        <v>241.93647000000001</v>
      </c>
      <c r="J11" s="72">
        <f t="shared" si="2"/>
        <v>7822.6125300000003</v>
      </c>
      <c r="K11" s="73">
        <f t="shared" si="2"/>
        <v>896.06100000000004</v>
      </c>
      <c r="L11" s="59">
        <f t="shared" si="2"/>
        <v>0</v>
      </c>
      <c r="M11" s="72">
        <f t="shared" si="2"/>
        <v>0</v>
      </c>
      <c r="N11" s="72">
        <f t="shared" si="2"/>
        <v>0</v>
      </c>
      <c r="O11" s="73">
        <f t="shared" si="2"/>
        <v>0</v>
      </c>
      <c r="P11" s="71"/>
      <c r="Q11" s="94"/>
      <c r="R11" s="95"/>
      <c r="S11" s="96"/>
      <c r="T11" s="65"/>
      <c r="U11" s="65"/>
      <c r="V11" s="65"/>
      <c r="W11" s="65"/>
      <c r="X11" s="65"/>
    </row>
    <row r="12" spans="2:24" ht="15.75" customHeight="1">
      <c r="B12" s="57"/>
      <c r="C12" s="179" t="s">
        <v>16</v>
      </c>
      <c r="D12" s="180"/>
      <c r="E12" s="180"/>
      <c r="F12" s="180"/>
      <c r="G12" s="180"/>
      <c r="H12" s="163"/>
      <c r="I12" s="164"/>
      <c r="J12" s="164"/>
      <c r="K12" s="165"/>
      <c r="L12" s="187"/>
      <c r="M12" s="188"/>
      <c r="N12" s="188"/>
      <c r="O12" s="189"/>
      <c r="P12" s="71"/>
      <c r="Q12" s="94"/>
      <c r="R12" s="95"/>
      <c r="S12" s="96"/>
      <c r="T12" s="65"/>
      <c r="U12" s="65"/>
      <c r="V12" s="65"/>
      <c r="W12" s="65"/>
      <c r="X12" s="65"/>
    </row>
    <row r="13" spans="2:24" ht="39.75" customHeight="1">
      <c r="B13" s="57"/>
      <c r="C13" s="181" t="s">
        <v>17</v>
      </c>
      <c r="D13" s="182"/>
      <c r="E13" s="182"/>
      <c r="F13" s="182"/>
      <c r="G13" s="182"/>
      <c r="H13" s="59">
        <f>SUM(I13:K13)</f>
        <v>8960.61</v>
      </c>
      <c r="I13" s="74">
        <v>241.93647000000001</v>
      </c>
      <c r="J13" s="74">
        <v>7822.6125300000003</v>
      </c>
      <c r="K13" s="74">
        <v>896.06100000000004</v>
      </c>
      <c r="L13" s="75">
        <f>SUM(M13:O13)</f>
        <v>0</v>
      </c>
      <c r="M13" s="76">
        <v>0</v>
      </c>
      <c r="N13" s="76">
        <v>0</v>
      </c>
      <c r="O13" s="77">
        <v>0</v>
      </c>
      <c r="P13" s="71" t="s">
        <v>43</v>
      </c>
      <c r="Q13" s="94"/>
      <c r="R13" s="95"/>
      <c r="S13" s="96"/>
      <c r="T13" s="65"/>
      <c r="U13" s="65"/>
      <c r="V13" s="65"/>
      <c r="W13" s="65"/>
      <c r="X13" s="65"/>
    </row>
    <row r="14" spans="2:24">
      <c r="B14" s="57"/>
      <c r="C14" s="183" t="s">
        <v>19</v>
      </c>
      <c r="D14" s="184"/>
      <c r="E14" s="184"/>
      <c r="F14" s="184"/>
      <c r="G14" s="184"/>
      <c r="H14" s="58">
        <f>H15</f>
        <v>7719.6175299999995</v>
      </c>
      <c r="I14" s="66">
        <f t="shared" ref="I14:L14" si="3">I15</f>
        <v>3879.7</v>
      </c>
      <c r="J14" s="66"/>
      <c r="K14" s="67">
        <f t="shared" si="3"/>
        <v>1139.9175300000002</v>
      </c>
      <c r="L14" s="68">
        <f t="shared" si="3"/>
        <v>1998.7640000000001</v>
      </c>
      <c r="M14" s="69">
        <f t="shared" ref="M14:O14" si="4">M15</f>
        <v>1544.4</v>
      </c>
      <c r="N14" s="69"/>
      <c r="O14" s="70">
        <f t="shared" si="4"/>
        <v>454.36400000000003</v>
      </c>
      <c r="P14" s="71"/>
      <c r="Q14" s="94"/>
      <c r="R14" s="95"/>
      <c r="S14" s="96"/>
      <c r="T14" s="65"/>
      <c r="U14" s="65"/>
      <c r="V14" s="65"/>
      <c r="W14" s="65"/>
      <c r="X14" s="65"/>
    </row>
    <row r="15" spans="2:24">
      <c r="B15" s="57"/>
      <c r="C15" s="185" t="s">
        <v>20</v>
      </c>
      <c r="D15" s="186"/>
      <c r="E15" s="186"/>
      <c r="F15" s="186"/>
      <c r="G15" s="186"/>
      <c r="H15" s="59">
        <f>SUM(H17:H21)</f>
        <v>7719.6175299999995</v>
      </c>
      <c r="I15" s="72">
        <f t="shared" ref="I15:L15" si="5">SUM(I17:I21)</f>
        <v>3879.7</v>
      </c>
      <c r="J15" s="72"/>
      <c r="K15" s="73">
        <f t="shared" si="5"/>
        <v>1139.9175300000002</v>
      </c>
      <c r="L15" s="75">
        <f t="shared" si="5"/>
        <v>1998.7640000000001</v>
      </c>
      <c r="M15" s="78">
        <f t="shared" ref="M15:O15" si="6">SUM(M17:M21)</f>
        <v>1544.4</v>
      </c>
      <c r="N15" s="78"/>
      <c r="O15" s="79">
        <f t="shared" si="6"/>
        <v>454.36400000000003</v>
      </c>
      <c r="P15" s="71"/>
      <c r="Q15" s="94"/>
      <c r="R15" s="95"/>
      <c r="S15" s="96"/>
      <c r="T15" s="65"/>
      <c r="U15" s="65"/>
      <c r="V15" s="65"/>
      <c r="W15" s="65"/>
      <c r="X15" s="65"/>
    </row>
    <row r="16" spans="2:24">
      <c r="B16" s="57"/>
      <c r="C16" s="179" t="s">
        <v>16</v>
      </c>
      <c r="D16" s="180"/>
      <c r="E16" s="180"/>
      <c r="F16" s="180"/>
      <c r="G16" s="180"/>
      <c r="H16" s="197"/>
      <c r="I16" s="198"/>
      <c r="J16" s="198"/>
      <c r="K16" s="199"/>
      <c r="L16" s="192"/>
      <c r="M16" s="193"/>
      <c r="N16" s="193"/>
      <c r="O16" s="194"/>
      <c r="P16" s="71"/>
      <c r="Q16" s="94"/>
      <c r="R16" s="95"/>
      <c r="S16" s="96"/>
      <c r="T16" s="65"/>
      <c r="U16" s="65"/>
      <c r="V16" s="65"/>
      <c r="W16" s="65"/>
      <c r="X16" s="65"/>
    </row>
    <row r="17" spans="1:24" ht="73.5" customHeight="1">
      <c r="B17" s="57"/>
      <c r="C17" s="181" t="s">
        <v>21</v>
      </c>
      <c r="D17" s="182"/>
      <c r="E17" s="182"/>
      <c r="F17" s="182"/>
      <c r="G17" s="182"/>
      <c r="H17" s="59">
        <f t="shared" ref="H17:H21" si="7">SUM(I17:K17)</f>
        <v>3999.8</v>
      </c>
      <c r="I17" s="74">
        <v>3000.1</v>
      </c>
      <c r="J17" s="74">
        <v>0</v>
      </c>
      <c r="K17" s="74">
        <v>999.7</v>
      </c>
      <c r="L17" s="75">
        <f t="shared" ref="L17:L21" si="8">SUM(M17:O17)</f>
        <v>1572.864</v>
      </c>
      <c r="M17" s="74">
        <v>1139.8</v>
      </c>
      <c r="N17" s="74"/>
      <c r="O17" s="74">
        <v>433.06400000000002</v>
      </c>
      <c r="P17" s="80" t="s">
        <v>22</v>
      </c>
      <c r="Q17" s="97"/>
      <c r="R17" s="98"/>
      <c r="S17" s="96"/>
      <c r="T17" s="65"/>
      <c r="U17" s="65"/>
      <c r="V17" s="65"/>
      <c r="W17" s="65"/>
      <c r="X17" s="65"/>
    </row>
    <row r="18" spans="1:24" ht="73.5" customHeight="1">
      <c r="B18" s="57"/>
      <c r="C18" s="181" t="s">
        <v>44</v>
      </c>
      <c r="D18" s="182"/>
      <c r="E18" s="182"/>
      <c r="F18" s="182"/>
      <c r="G18" s="205"/>
      <c r="H18" s="59">
        <f t="shared" si="7"/>
        <v>205.56700999999998</v>
      </c>
      <c r="I18" s="74">
        <v>94.8</v>
      </c>
      <c r="J18" s="74">
        <v>104.6</v>
      </c>
      <c r="K18" s="74">
        <v>6.1670100000000003</v>
      </c>
      <c r="L18" s="75">
        <f t="shared" si="8"/>
        <v>0</v>
      </c>
      <c r="M18" s="74">
        <v>0</v>
      </c>
      <c r="N18" s="74">
        <v>0</v>
      </c>
      <c r="O18" s="74">
        <v>0</v>
      </c>
      <c r="P18" s="71" t="s">
        <v>45</v>
      </c>
      <c r="Q18" s="99"/>
      <c r="R18" s="98"/>
      <c r="S18" s="96"/>
      <c r="T18" s="65"/>
      <c r="U18" s="65"/>
      <c r="V18" s="65"/>
      <c r="W18" s="65"/>
      <c r="X18" s="65"/>
    </row>
    <row r="19" spans="1:24" ht="73.5" customHeight="1">
      <c r="B19" s="57"/>
      <c r="C19" s="181" t="s">
        <v>46</v>
      </c>
      <c r="D19" s="182"/>
      <c r="E19" s="182"/>
      <c r="F19" s="182"/>
      <c r="G19" s="205"/>
      <c r="H19" s="59">
        <f t="shared" si="7"/>
        <v>425.90000000000003</v>
      </c>
      <c r="I19" s="74">
        <v>404.6</v>
      </c>
      <c r="J19" s="74">
        <v>0</v>
      </c>
      <c r="K19" s="74">
        <v>21.3</v>
      </c>
      <c r="L19" s="75">
        <f t="shared" si="8"/>
        <v>425.90000000000003</v>
      </c>
      <c r="M19" s="74">
        <v>404.6</v>
      </c>
      <c r="N19" s="74"/>
      <c r="O19" s="74">
        <v>21.3</v>
      </c>
      <c r="P19" s="71" t="s">
        <v>63</v>
      </c>
      <c r="Q19" s="99"/>
      <c r="R19" s="98"/>
      <c r="S19" s="96"/>
      <c r="T19" s="65"/>
      <c r="U19" s="65"/>
      <c r="V19" s="65"/>
      <c r="W19" s="65"/>
      <c r="X19" s="65"/>
    </row>
    <row r="20" spans="1:24" ht="57.75" customHeight="1">
      <c r="B20" s="57"/>
      <c r="C20" s="181" t="s">
        <v>47</v>
      </c>
      <c r="D20" s="182"/>
      <c r="E20" s="182"/>
      <c r="F20" s="182"/>
      <c r="G20" s="205"/>
      <c r="H20" s="59">
        <f t="shared" si="7"/>
        <v>2758.35052</v>
      </c>
      <c r="I20" s="74">
        <v>80.2</v>
      </c>
      <c r="J20" s="74">
        <v>2595.4</v>
      </c>
      <c r="K20" s="74">
        <v>82.750519999999995</v>
      </c>
      <c r="L20" s="75">
        <f t="shared" si="8"/>
        <v>0</v>
      </c>
      <c r="M20" s="74">
        <v>0</v>
      </c>
      <c r="N20" s="74">
        <v>0</v>
      </c>
      <c r="O20" s="74">
        <v>0</v>
      </c>
      <c r="P20" s="71" t="s">
        <v>48</v>
      </c>
      <c r="Q20" s="99"/>
      <c r="R20" s="98"/>
      <c r="S20" s="96"/>
      <c r="T20" s="65"/>
      <c r="U20" s="65"/>
      <c r="V20" s="65"/>
      <c r="W20" s="65"/>
      <c r="X20" s="65"/>
    </row>
    <row r="21" spans="1:24" ht="87" customHeight="1">
      <c r="B21" s="57"/>
      <c r="C21" s="181" t="s">
        <v>28</v>
      </c>
      <c r="D21" s="182"/>
      <c r="E21" s="182"/>
      <c r="F21" s="182"/>
      <c r="G21" s="182"/>
      <c r="H21" s="59">
        <f t="shared" si="7"/>
        <v>330</v>
      </c>
      <c r="I21" s="74">
        <v>300</v>
      </c>
      <c r="J21" s="74">
        <v>0</v>
      </c>
      <c r="K21" s="74">
        <v>30</v>
      </c>
      <c r="L21" s="75">
        <f t="shared" si="8"/>
        <v>0</v>
      </c>
      <c r="M21" s="74">
        <v>0</v>
      </c>
      <c r="N21" s="74">
        <v>0</v>
      </c>
      <c r="O21" s="74">
        <v>0</v>
      </c>
      <c r="P21" s="80" t="s">
        <v>49</v>
      </c>
      <c r="Q21" s="100"/>
      <c r="R21" s="95"/>
      <c r="S21" s="96"/>
      <c r="T21" s="65"/>
      <c r="U21" s="65"/>
      <c r="V21" s="65"/>
      <c r="W21" s="65"/>
      <c r="X21" s="65"/>
    </row>
    <row r="22" spans="1:24">
      <c r="B22" s="57"/>
      <c r="C22" s="195" t="s">
        <v>30</v>
      </c>
      <c r="D22" s="196"/>
      <c r="E22" s="196"/>
      <c r="F22" s="196"/>
      <c r="G22" s="196"/>
      <c r="H22" s="58">
        <f>H23+H26</f>
        <v>5997.1117199999999</v>
      </c>
      <c r="I22" s="66">
        <f t="shared" ref="I22:N22" si="9">I23+I26</f>
        <v>1621.91535</v>
      </c>
      <c r="J22" s="66">
        <f t="shared" si="9"/>
        <v>4375.1963699999997</v>
      </c>
      <c r="K22" s="67"/>
      <c r="L22" s="58">
        <f t="shared" si="9"/>
        <v>0</v>
      </c>
      <c r="M22" s="66">
        <f t="shared" si="9"/>
        <v>0</v>
      </c>
      <c r="N22" s="66">
        <f t="shared" si="9"/>
        <v>0</v>
      </c>
      <c r="O22" s="67"/>
      <c r="P22" s="71"/>
      <c r="Q22" s="94"/>
      <c r="R22" s="95"/>
      <c r="S22" s="96"/>
      <c r="T22" s="65"/>
      <c r="U22" s="65"/>
      <c r="V22" s="65"/>
      <c r="W22" s="65"/>
      <c r="X22" s="65"/>
    </row>
    <row r="23" spans="1:24">
      <c r="B23" s="57"/>
      <c r="C23" s="177" t="s">
        <v>31</v>
      </c>
      <c r="D23" s="178"/>
      <c r="E23" s="178"/>
      <c r="F23" s="178"/>
      <c r="G23" s="178"/>
      <c r="H23" s="59">
        <f>H25</f>
        <v>2234.1070799999998</v>
      </c>
      <c r="I23" s="72">
        <f t="shared" ref="I23:J23" si="10">I25</f>
        <v>67.023210000000006</v>
      </c>
      <c r="J23" s="72">
        <f t="shared" si="10"/>
        <v>2167.0838699999999</v>
      </c>
      <c r="K23" s="73"/>
      <c r="L23" s="75">
        <f>L25</f>
        <v>0</v>
      </c>
      <c r="M23" s="78">
        <f t="shared" ref="M23:N23" si="11">M25</f>
        <v>0</v>
      </c>
      <c r="N23" s="78">
        <f t="shared" si="11"/>
        <v>0</v>
      </c>
      <c r="O23" s="79"/>
      <c r="P23" s="71"/>
      <c r="Q23" s="94"/>
      <c r="R23" s="95"/>
      <c r="S23" s="96"/>
      <c r="T23" s="65"/>
      <c r="U23" s="65"/>
      <c r="V23" s="65"/>
      <c r="W23" s="65"/>
      <c r="X23" s="65"/>
    </row>
    <row r="24" spans="1:24">
      <c r="B24" s="57"/>
      <c r="C24" s="179" t="s">
        <v>16</v>
      </c>
      <c r="D24" s="180"/>
      <c r="E24" s="180"/>
      <c r="F24" s="180"/>
      <c r="G24" s="180"/>
      <c r="H24" s="163"/>
      <c r="I24" s="164"/>
      <c r="J24" s="164"/>
      <c r="K24" s="165"/>
      <c r="L24" s="187"/>
      <c r="M24" s="188"/>
      <c r="N24" s="188"/>
      <c r="O24" s="189"/>
      <c r="P24" s="71"/>
      <c r="Q24" s="94"/>
      <c r="R24" s="95"/>
      <c r="S24" s="96"/>
      <c r="T24" s="65"/>
      <c r="U24" s="65"/>
      <c r="V24" s="65"/>
      <c r="W24" s="65"/>
      <c r="X24" s="65"/>
    </row>
    <row r="25" spans="1:24" ht="99" customHeight="1">
      <c r="B25" s="57"/>
      <c r="C25" s="190" t="s">
        <v>50</v>
      </c>
      <c r="D25" s="191"/>
      <c r="E25" s="191"/>
      <c r="F25" s="191"/>
      <c r="G25" s="191"/>
      <c r="H25" s="60">
        <f>SUM(I25:K25)</f>
        <v>2234.1070799999998</v>
      </c>
      <c r="I25" s="74">
        <v>67.023210000000006</v>
      </c>
      <c r="J25" s="74">
        <v>2167.0838699999999</v>
      </c>
      <c r="K25" s="74">
        <v>0</v>
      </c>
      <c r="L25" s="81">
        <f>SUM(M25:O25)</f>
        <v>0</v>
      </c>
      <c r="M25" s="82">
        <v>0</v>
      </c>
      <c r="N25" s="82">
        <v>0</v>
      </c>
      <c r="O25" s="82">
        <v>0</v>
      </c>
      <c r="P25" s="71" t="s">
        <v>51</v>
      </c>
      <c r="Q25" s="99"/>
      <c r="R25" s="98"/>
      <c r="S25" s="96"/>
      <c r="T25" s="65"/>
      <c r="U25" s="65"/>
      <c r="V25" s="65"/>
      <c r="W25" s="65"/>
      <c r="X25" s="65"/>
    </row>
    <row r="26" spans="1:24" ht="32.25" customHeight="1">
      <c r="B26" s="57"/>
      <c r="C26" s="177" t="s">
        <v>52</v>
      </c>
      <c r="D26" s="178"/>
      <c r="E26" s="178"/>
      <c r="F26" s="178"/>
      <c r="G26" s="178"/>
      <c r="H26" s="60">
        <f>SUM(H28:H29)</f>
        <v>3763.0046400000001</v>
      </c>
      <c r="I26" s="60">
        <f t="shared" ref="I26:L26" si="12">SUM(I28:I29)</f>
        <v>1554.8921399999999</v>
      </c>
      <c r="J26" s="60">
        <f t="shared" si="12"/>
        <v>2208.1125000000002</v>
      </c>
      <c r="K26" s="60">
        <f t="shared" si="12"/>
        <v>0</v>
      </c>
      <c r="L26" s="81">
        <f t="shared" si="12"/>
        <v>0</v>
      </c>
      <c r="M26" s="81">
        <f t="shared" ref="M26:O26" si="13">SUM(M28:M29)</f>
        <v>0</v>
      </c>
      <c r="N26" s="81">
        <f t="shared" si="13"/>
        <v>0</v>
      </c>
      <c r="O26" s="81">
        <f t="shared" si="13"/>
        <v>0</v>
      </c>
      <c r="P26" s="71"/>
      <c r="Q26" s="94"/>
      <c r="R26" s="95"/>
      <c r="S26" s="96"/>
      <c r="T26" s="65"/>
      <c r="U26" s="65"/>
      <c r="V26" s="65"/>
      <c r="W26" s="65"/>
      <c r="X26" s="65"/>
    </row>
    <row r="27" spans="1:24">
      <c r="B27" s="57"/>
      <c r="C27" s="179" t="s">
        <v>16</v>
      </c>
      <c r="D27" s="180"/>
      <c r="E27" s="180"/>
      <c r="F27" s="180"/>
      <c r="G27" s="180"/>
      <c r="H27" s="163"/>
      <c r="I27" s="164"/>
      <c r="J27" s="164"/>
      <c r="K27" s="165"/>
      <c r="L27" s="187"/>
      <c r="M27" s="188"/>
      <c r="N27" s="188"/>
      <c r="O27" s="189"/>
      <c r="P27" s="71"/>
      <c r="Q27" s="94"/>
      <c r="R27" s="95"/>
      <c r="S27" s="96"/>
      <c r="T27" s="65"/>
      <c r="U27" s="65"/>
      <c r="V27" s="65"/>
      <c r="W27" s="65"/>
      <c r="X27" s="65"/>
    </row>
    <row r="28" spans="1:24" ht="51.75" customHeight="1">
      <c r="B28" s="57"/>
      <c r="C28" s="190" t="s">
        <v>53</v>
      </c>
      <c r="D28" s="191"/>
      <c r="E28" s="191"/>
      <c r="F28" s="191"/>
      <c r="G28" s="191"/>
      <c r="H28" s="59">
        <f>SUM(I28:K28)</f>
        <v>2276.4046400000002</v>
      </c>
      <c r="I28" s="74">
        <v>68.292140000000003</v>
      </c>
      <c r="J28" s="74">
        <v>2208.1125000000002</v>
      </c>
      <c r="K28" s="74"/>
      <c r="L28" s="75">
        <f>SUM(M28:O28)</f>
        <v>0</v>
      </c>
      <c r="M28" s="82">
        <v>0</v>
      </c>
      <c r="N28" s="82">
        <v>0</v>
      </c>
      <c r="O28" s="82">
        <v>0</v>
      </c>
      <c r="P28" s="83" t="s">
        <v>54</v>
      </c>
      <c r="Q28" s="101"/>
      <c r="R28" s="98"/>
      <c r="S28" s="96"/>
      <c r="T28" s="65"/>
      <c r="U28" s="65"/>
      <c r="V28" s="65"/>
      <c r="W28" s="65"/>
      <c r="X28" s="65"/>
    </row>
    <row r="29" spans="1:24" ht="52.5" customHeight="1">
      <c r="B29" s="61"/>
      <c r="C29" s="190" t="s">
        <v>55</v>
      </c>
      <c r="D29" s="191"/>
      <c r="E29" s="191"/>
      <c r="F29" s="191"/>
      <c r="G29" s="204"/>
      <c r="H29" s="59">
        <f>SUM(I29:K29)</f>
        <v>1486.6</v>
      </c>
      <c r="I29" s="74">
        <v>1486.6</v>
      </c>
      <c r="J29" s="84">
        <v>0</v>
      </c>
      <c r="K29" s="85">
        <v>0</v>
      </c>
      <c r="L29" s="75">
        <f>SUM(M29:O29)</f>
        <v>0</v>
      </c>
      <c r="M29" s="84">
        <v>0</v>
      </c>
      <c r="N29" s="84">
        <v>0</v>
      </c>
      <c r="O29" s="85">
        <v>0</v>
      </c>
      <c r="P29" s="83" t="s">
        <v>54</v>
      </c>
      <c r="Q29" s="102"/>
      <c r="R29" s="103"/>
      <c r="S29" s="104"/>
      <c r="T29" s="65"/>
      <c r="U29" s="65"/>
      <c r="V29" s="65"/>
      <c r="W29" s="65"/>
      <c r="X29" s="65"/>
    </row>
    <row r="30" spans="1:24">
      <c r="B30" s="61"/>
      <c r="C30" s="173"/>
      <c r="D30" s="174"/>
      <c r="E30" s="174"/>
      <c r="F30" s="174"/>
      <c r="G30" s="174"/>
      <c r="H30" s="62"/>
      <c r="I30" s="86"/>
      <c r="J30" s="86"/>
      <c r="K30" s="87"/>
      <c r="L30" s="88"/>
      <c r="M30" s="86"/>
      <c r="N30" s="86"/>
      <c r="O30" s="87"/>
      <c r="P30" s="89"/>
      <c r="Q30" s="105"/>
      <c r="R30" s="106"/>
      <c r="S30" s="104"/>
      <c r="T30" s="65"/>
      <c r="U30" s="65"/>
      <c r="V30" s="65"/>
      <c r="W30" s="65"/>
      <c r="X30" s="65"/>
    </row>
    <row r="31" spans="1:24" ht="18.75">
      <c r="B31" s="63"/>
      <c r="C31" s="175" t="s">
        <v>39</v>
      </c>
      <c r="D31" s="176"/>
      <c r="E31" s="176"/>
      <c r="F31" s="176"/>
      <c r="G31" s="176"/>
      <c r="H31" s="64">
        <f>SUM(H10,H14,H22)</f>
        <v>22677.339250000001</v>
      </c>
      <c r="I31" s="90">
        <f t="shared" ref="I31:O31" si="14">SUM(I10,I14,I22)</f>
        <v>5743.5518199999997</v>
      </c>
      <c r="J31" s="90">
        <f t="shared" si="14"/>
        <v>12197.8089</v>
      </c>
      <c r="K31" s="90">
        <f t="shared" si="14"/>
        <v>2035.9785300000003</v>
      </c>
      <c r="L31" s="64">
        <f t="shared" si="14"/>
        <v>1998.7640000000001</v>
      </c>
      <c r="M31" s="90">
        <f t="shared" si="14"/>
        <v>1544.4</v>
      </c>
      <c r="N31" s="90">
        <f t="shared" si="14"/>
        <v>0</v>
      </c>
      <c r="O31" s="91">
        <f t="shared" si="14"/>
        <v>454.36400000000003</v>
      </c>
      <c r="P31" s="92"/>
      <c r="Q31" s="107"/>
      <c r="R31" s="108"/>
      <c r="S31" s="109"/>
      <c r="T31" s="65"/>
      <c r="U31" s="65"/>
      <c r="V31" s="65"/>
      <c r="W31" s="65"/>
      <c r="X31" s="65"/>
    </row>
    <row r="32" spans="1:24">
      <c r="A32" s="65"/>
      <c r="B32" s="65"/>
      <c r="C32" s="168"/>
      <c r="D32" s="168"/>
      <c r="E32" s="168"/>
      <c r="F32" s="168"/>
      <c r="G32" s="168"/>
      <c r="H32" s="56"/>
      <c r="I32" s="93"/>
      <c r="J32" s="93"/>
      <c r="K32" s="93"/>
      <c r="L32" s="93"/>
      <c r="M32" s="93"/>
      <c r="N32" s="93"/>
      <c r="O32" s="93"/>
      <c r="P32" s="65"/>
      <c r="Q32" s="65"/>
      <c r="R32" s="65"/>
      <c r="S32" s="65"/>
      <c r="T32" s="65"/>
      <c r="U32" s="65"/>
      <c r="V32" s="65"/>
      <c r="W32" s="65"/>
      <c r="X32" s="65"/>
    </row>
    <row r="33" spans="1:24">
      <c r="A33" s="65"/>
      <c r="B33" s="65"/>
      <c r="C33" s="168"/>
      <c r="D33" s="168"/>
      <c r="E33" s="168"/>
      <c r="F33" s="168"/>
      <c r="G33" s="168"/>
      <c r="H33" s="56"/>
      <c r="I33" s="93"/>
      <c r="J33" s="93"/>
      <c r="K33" s="93"/>
      <c r="L33" s="93"/>
      <c r="M33" s="93"/>
      <c r="N33" s="93"/>
      <c r="O33" s="93"/>
      <c r="P33" s="65"/>
      <c r="Q33" s="65"/>
      <c r="R33" s="65"/>
      <c r="S33" s="65"/>
      <c r="T33" s="65"/>
      <c r="U33" s="65"/>
      <c r="V33" s="65"/>
      <c r="W33" s="65"/>
      <c r="X33" s="65"/>
    </row>
    <row r="34" spans="1:24">
      <c r="A34" s="65"/>
      <c r="B34" s="65"/>
      <c r="C34" s="168"/>
      <c r="D34" s="168"/>
      <c r="E34" s="168"/>
      <c r="F34" s="168"/>
      <c r="G34" s="168"/>
      <c r="H34" s="56"/>
      <c r="I34" s="93"/>
      <c r="J34" s="93"/>
      <c r="K34" s="93"/>
      <c r="L34" s="93"/>
      <c r="M34" s="93"/>
      <c r="N34" s="93"/>
      <c r="O34" s="93"/>
      <c r="P34" s="65"/>
      <c r="Q34" s="65"/>
      <c r="R34" s="65"/>
      <c r="S34" s="65"/>
      <c r="T34" s="65"/>
      <c r="U34" s="65"/>
      <c r="V34" s="65"/>
      <c r="W34" s="65"/>
      <c r="X34" s="65"/>
    </row>
    <row r="35" spans="1:24">
      <c r="A35" s="65"/>
      <c r="B35" s="65"/>
      <c r="C35" s="168"/>
      <c r="D35" s="168"/>
      <c r="E35" s="168"/>
      <c r="F35" s="168"/>
      <c r="G35" s="168"/>
      <c r="H35" s="56"/>
      <c r="I35" s="93"/>
      <c r="J35" s="93"/>
      <c r="K35" s="93"/>
      <c r="L35" s="93"/>
      <c r="M35" s="93"/>
      <c r="N35" s="93"/>
      <c r="O35" s="93"/>
      <c r="P35" s="65"/>
      <c r="Q35" s="65"/>
      <c r="R35" s="65"/>
      <c r="S35" s="65"/>
      <c r="T35" s="65"/>
      <c r="U35" s="65"/>
      <c r="V35" s="65"/>
      <c r="W35" s="65"/>
      <c r="X35" s="65"/>
    </row>
    <row r="36" spans="1:24">
      <c r="A36" s="65"/>
      <c r="B36" s="65"/>
      <c r="C36" s="168"/>
      <c r="D36" s="168"/>
      <c r="E36" s="168"/>
      <c r="F36" s="168"/>
      <c r="G36" s="168"/>
      <c r="H36" s="56"/>
      <c r="I36" s="93"/>
      <c r="J36" s="93"/>
      <c r="K36" s="93"/>
      <c r="L36" s="93"/>
      <c r="M36" s="93"/>
      <c r="N36" s="93"/>
      <c r="O36" s="93"/>
      <c r="P36" s="65"/>
      <c r="Q36" s="65"/>
      <c r="R36" s="65"/>
      <c r="S36" s="65"/>
      <c r="T36" s="65"/>
      <c r="U36" s="65"/>
      <c r="V36" s="65"/>
      <c r="W36" s="65"/>
      <c r="X36" s="65"/>
    </row>
    <row r="37" spans="1:24">
      <c r="A37" s="65"/>
      <c r="B37" s="65"/>
      <c r="C37" s="168"/>
      <c r="D37" s="168"/>
      <c r="E37" s="168"/>
      <c r="F37" s="168"/>
      <c r="G37" s="168"/>
      <c r="H37" s="56"/>
      <c r="I37" s="93"/>
      <c r="J37" s="93"/>
      <c r="K37" s="93"/>
      <c r="L37" s="93"/>
      <c r="M37" s="93"/>
      <c r="N37" s="93"/>
      <c r="O37" s="93"/>
      <c r="P37" s="65"/>
      <c r="Q37" s="65"/>
      <c r="R37" s="65"/>
      <c r="S37" s="65"/>
      <c r="T37" s="65"/>
      <c r="U37" s="65"/>
      <c r="V37" s="65"/>
      <c r="W37" s="65"/>
      <c r="X37" s="65"/>
    </row>
    <row r="38" spans="1:24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</row>
    <row r="39" spans="1:24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</row>
    <row r="40" spans="1:24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</row>
    <row r="41" spans="1:24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</row>
  </sheetData>
  <mergeCells count="55">
    <mergeCell ref="P2:S2"/>
    <mergeCell ref="C10:G10"/>
    <mergeCell ref="C11:G11"/>
    <mergeCell ref="C12:G12"/>
    <mergeCell ref="H12:K12"/>
    <mergeCell ref="L12:O12"/>
    <mergeCell ref="L8:L9"/>
    <mergeCell ref="M8:M9"/>
    <mergeCell ref="N8:N9"/>
    <mergeCell ref="O8:O9"/>
    <mergeCell ref="P6:P9"/>
    <mergeCell ref="Q6:Q9"/>
    <mergeCell ref="R4:R9"/>
    <mergeCell ref="S4:S9"/>
    <mergeCell ref="P4:Q5"/>
    <mergeCell ref="C13:G13"/>
    <mergeCell ref="C14:G14"/>
    <mergeCell ref="C15:G15"/>
    <mergeCell ref="C16:G16"/>
    <mergeCell ref="H16:K16"/>
    <mergeCell ref="L16:O16"/>
    <mergeCell ref="C17:G17"/>
    <mergeCell ref="C18:G18"/>
    <mergeCell ref="C19:G19"/>
    <mergeCell ref="C20:G20"/>
    <mergeCell ref="C21:G21"/>
    <mergeCell ref="C22:G22"/>
    <mergeCell ref="C23:G23"/>
    <mergeCell ref="C24:G24"/>
    <mergeCell ref="H24:K24"/>
    <mergeCell ref="L24:O24"/>
    <mergeCell ref="C25:G25"/>
    <mergeCell ref="C26:G26"/>
    <mergeCell ref="C27:G27"/>
    <mergeCell ref="H27:K27"/>
    <mergeCell ref="L27:O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B4:B9"/>
    <mergeCell ref="H8:H9"/>
    <mergeCell ref="I8:I9"/>
    <mergeCell ref="J8:J9"/>
    <mergeCell ref="K8:K9"/>
    <mergeCell ref="C4:G9"/>
    <mergeCell ref="H4:O5"/>
    <mergeCell ref="H6:K7"/>
    <mergeCell ref="L6:O7"/>
  </mergeCells>
  <pageMargins left="0.25" right="0.25" top="0.75" bottom="0.75" header="0.3" footer="0.3"/>
  <pageSetup paperSize="9" scale="4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zoomScale="85" zoomScaleNormal="85" zoomScalePageLayoutView="60" workbookViewId="0">
      <selection activeCell="P2" sqref="P2:S2"/>
    </sheetView>
  </sheetViews>
  <sheetFormatPr defaultColWidth="9.140625" defaultRowHeight="15"/>
  <cols>
    <col min="1" max="1" width="7.7109375" style="55" customWidth="1"/>
    <col min="2" max="2" width="5.140625" style="55" customWidth="1"/>
    <col min="3" max="6" width="9.140625" style="55"/>
    <col min="7" max="7" width="9.85546875" style="55" customWidth="1"/>
    <col min="8" max="8" width="14.7109375" style="55" customWidth="1"/>
    <col min="9" max="9" width="14.42578125" style="55" customWidth="1"/>
    <col min="10" max="10" width="16" style="55" customWidth="1"/>
    <col min="11" max="11" width="15.5703125" style="55" customWidth="1"/>
    <col min="12" max="12" width="12" style="55" customWidth="1"/>
    <col min="13" max="13" width="16.140625" style="55" customWidth="1"/>
    <col min="14" max="14" width="16.7109375" style="55" customWidth="1"/>
    <col min="15" max="15" width="17.7109375" style="55" customWidth="1"/>
    <col min="16" max="16" width="31.7109375" style="55" customWidth="1"/>
    <col min="17" max="17" width="31" style="55" customWidth="1"/>
    <col min="18" max="18" width="23.140625" style="55" customWidth="1"/>
    <col min="19" max="19" width="15.140625" style="55" customWidth="1"/>
    <col min="20" max="16384" width="9.140625" style="55"/>
  </cols>
  <sheetData>
    <row r="2" spans="2:24">
      <c r="P2" s="200" t="s">
        <v>62</v>
      </c>
      <c r="Q2" s="200"/>
      <c r="R2" s="200"/>
      <c r="S2" s="200"/>
      <c r="T2" s="65"/>
      <c r="U2" s="65"/>
      <c r="V2" s="65"/>
      <c r="W2" s="65"/>
      <c r="X2" s="65"/>
    </row>
    <row r="3" spans="2:24">
      <c r="T3" s="65"/>
      <c r="U3" s="65"/>
      <c r="V3" s="65"/>
      <c r="W3" s="65"/>
      <c r="X3" s="65"/>
    </row>
    <row r="4" spans="2:24" ht="15" customHeight="1">
      <c r="B4" s="169"/>
      <c r="C4" s="149" t="s">
        <v>1</v>
      </c>
      <c r="D4" s="150"/>
      <c r="E4" s="150"/>
      <c r="F4" s="150"/>
      <c r="G4" s="150"/>
      <c r="H4" s="155" t="s">
        <v>2</v>
      </c>
      <c r="I4" s="150"/>
      <c r="J4" s="150"/>
      <c r="K4" s="150"/>
      <c r="L4" s="150"/>
      <c r="M4" s="150"/>
      <c r="N4" s="150"/>
      <c r="O4" s="156"/>
      <c r="P4" s="155" t="s">
        <v>3</v>
      </c>
      <c r="Q4" s="156"/>
      <c r="R4" s="201" t="s">
        <v>4</v>
      </c>
      <c r="S4" s="146" t="s">
        <v>5</v>
      </c>
      <c r="T4" s="65"/>
      <c r="U4" s="65"/>
      <c r="V4" s="65"/>
      <c r="W4" s="65"/>
      <c r="X4" s="65"/>
    </row>
    <row r="5" spans="2:24">
      <c r="B5" s="170"/>
      <c r="C5" s="151"/>
      <c r="D5" s="152"/>
      <c r="E5" s="152"/>
      <c r="F5" s="152"/>
      <c r="G5" s="152"/>
      <c r="H5" s="157"/>
      <c r="I5" s="158"/>
      <c r="J5" s="158"/>
      <c r="K5" s="158"/>
      <c r="L5" s="158"/>
      <c r="M5" s="158"/>
      <c r="N5" s="158"/>
      <c r="O5" s="159"/>
      <c r="P5" s="157"/>
      <c r="Q5" s="159"/>
      <c r="R5" s="202"/>
      <c r="S5" s="147"/>
      <c r="T5" s="65"/>
      <c r="U5" s="65"/>
      <c r="V5" s="65"/>
      <c r="W5" s="65"/>
      <c r="X5" s="65"/>
    </row>
    <row r="6" spans="2:24" ht="15" customHeight="1">
      <c r="B6" s="170"/>
      <c r="C6" s="151"/>
      <c r="D6" s="152"/>
      <c r="E6" s="152"/>
      <c r="F6" s="152"/>
      <c r="G6" s="152"/>
      <c r="H6" s="160" t="s">
        <v>6</v>
      </c>
      <c r="I6" s="161"/>
      <c r="J6" s="161"/>
      <c r="K6" s="162"/>
      <c r="L6" s="155" t="s">
        <v>7</v>
      </c>
      <c r="M6" s="150"/>
      <c r="N6" s="150"/>
      <c r="O6" s="156"/>
      <c r="P6" s="201" t="s">
        <v>8</v>
      </c>
      <c r="Q6" s="146" t="s">
        <v>9</v>
      </c>
      <c r="R6" s="202"/>
      <c r="S6" s="147"/>
      <c r="T6" s="65"/>
      <c r="U6" s="65"/>
      <c r="V6" s="65"/>
      <c r="W6" s="65"/>
      <c r="X6" s="65"/>
    </row>
    <row r="7" spans="2:24" ht="10.5" customHeight="1">
      <c r="B7" s="170"/>
      <c r="C7" s="151"/>
      <c r="D7" s="152"/>
      <c r="E7" s="152"/>
      <c r="F7" s="152"/>
      <c r="G7" s="152"/>
      <c r="H7" s="163"/>
      <c r="I7" s="164"/>
      <c r="J7" s="164"/>
      <c r="K7" s="165"/>
      <c r="L7" s="166"/>
      <c r="M7" s="154"/>
      <c r="N7" s="154"/>
      <c r="O7" s="167"/>
      <c r="P7" s="202"/>
      <c r="Q7" s="147"/>
      <c r="R7" s="202"/>
      <c r="S7" s="147"/>
      <c r="T7" s="65"/>
      <c r="U7" s="65"/>
      <c r="V7" s="65"/>
      <c r="W7" s="65"/>
      <c r="X7" s="65"/>
    </row>
    <row r="8" spans="2:24">
      <c r="B8" s="170"/>
      <c r="C8" s="151"/>
      <c r="D8" s="152"/>
      <c r="E8" s="152"/>
      <c r="F8" s="152"/>
      <c r="G8" s="152"/>
      <c r="H8" s="172" t="s">
        <v>10</v>
      </c>
      <c r="I8" s="164" t="s">
        <v>11</v>
      </c>
      <c r="J8" s="164" t="s">
        <v>12</v>
      </c>
      <c r="K8" s="165" t="s">
        <v>13</v>
      </c>
      <c r="L8" s="172" t="s">
        <v>10</v>
      </c>
      <c r="M8" s="164" t="s">
        <v>11</v>
      </c>
      <c r="N8" s="164" t="s">
        <v>12</v>
      </c>
      <c r="O8" s="165" t="s">
        <v>13</v>
      </c>
      <c r="P8" s="202"/>
      <c r="Q8" s="147"/>
      <c r="R8" s="202"/>
      <c r="S8" s="147"/>
      <c r="T8" s="65"/>
      <c r="U8" s="65"/>
      <c r="V8" s="65"/>
      <c r="W8" s="65"/>
      <c r="X8" s="65"/>
    </row>
    <row r="9" spans="2:24" ht="28.5" customHeight="1">
      <c r="B9" s="171"/>
      <c r="C9" s="153"/>
      <c r="D9" s="154"/>
      <c r="E9" s="154"/>
      <c r="F9" s="154"/>
      <c r="G9" s="154"/>
      <c r="H9" s="172"/>
      <c r="I9" s="164"/>
      <c r="J9" s="164"/>
      <c r="K9" s="165"/>
      <c r="L9" s="172"/>
      <c r="M9" s="164"/>
      <c r="N9" s="164"/>
      <c r="O9" s="165"/>
      <c r="P9" s="203"/>
      <c r="Q9" s="148"/>
      <c r="R9" s="203"/>
      <c r="S9" s="148"/>
      <c r="T9" s="65"/>
      <c r="U9" s="65"/>
      <c r="V9" s="65"/>
      <c r="W9" s="65"/>
      <c r="X9" s="65"/>
    </row>
    <row r="10" spans="2:24" ht="27.75" customHeight="1">
      <c r="B10" s="57"/>
      <c r="C10" s="183" t="s">
        <v>14</v>
      </c>
      <c r="D10" s="184"/>
      <c r="E10" s="184"/>
      <c r="F10" s="184"/>
      <c r="G10" s="184"/>
      <c r="H10" s="58">
        <f>H11</f>
        <v>8960.61</v>
      </c>
      <c r="I10" s="66">
        <f t="shared" ref="I10:L10" si="0">I11</f>
        <v>241.93647000000001</v>
      </c>
      <c r="J10" s="66">
        <f t="shared" si="0"/>
        <v>7822.6125300000003</v>
      </c>
      <c r="K10" s="67">
        <f t="shared" si="0"/>
        <v>896.06100000000004</v>
      </c>
      <c r="L10" s="68">
        <f t="shared" si="0"/>
        <v>0</v>
      </c>
      <c r="M10" s="69">
        <f t="shared" ref="M10:O10" si="1">M11</f>
        <v>0</v>
      </c>
      <c r="N10" s="69">
        <f t="shared" si="1"/>
        <v>0</v>
      </c>
      <c r="O10" s="70">
        <f t="shared" si="1"/>
        <v>0</v>
      </c>
      <c r="P10" s="71"/>
      <c r="Q10" s="94"/>
      <c r="R10" s="95"/>
      <c r="S10" s="96"/>
      <c r="T10" s="65"/>
      <c r="U10" s="65"/>
      <c r="V10" s="65"/>
      <c r="W10" s="65"/>
      <c r="X10" s="65"/>
    </row>
    <row r="11" spans="2:24" ht="34.5" customHeight="1">
      <c r="B11" s="57"/>
      <c r="C11" s="185" t="s">
        <v>15</v>
      </c>
      <c r="D11" s="186"/>
      <c r="E11" s="186"/>
      <c r="F11" s="186"/>
      <c r="G11" s="186"/>
      <c r="H11" s="59">
        <f>H13</f>
        <v>8960.61</v>
      </c>
      <c r="I11" s="72">
        <f t="shared" ref="I11:O11" si="2">I13</f>
        <v>241.93647000000001</v>
      </c>
      <c r="J11" s="72">
        <f t="shared" si="2"/>
        <v>7822.6125300000003</v>
      </c>
      <c r="K11" s="73">
        <f t="shared" si="2"/>
        <v>896.06100000000004</v>
      </c>
      <c r="L11" s="59">
        <f t="shared" si="2"/>
        <v>0</v>
      </c>
      <c r="M11" s="72">
        <f t="shared" si="2"/>
        <v>0</v>
      </c>
      <c r="N11" s="72">
        <f t="shared" si="2"/>
        <v>0</v>
      </c>
      <c r="O11" s="73">
        <f t="shared" si="2"/>
        <v>0</v>
      </c>
      <c r="P11" s="71"/>
      <c r="Q11" s="94"/>
      <c r="R11" s="95"/>
      <c r="S11" s="96"/>
      <c r="T11" s="65"/>
      <c r="U11" s="65"/>
      <c r="V11" s="65"/>
      <c r="W11" s="65"/>
      <c r="X11" s="65"/>
    </row>
    <row r="12" spans="2:24" ht="15.75" customHeight="1">
      <c r="B12" s="57"/>
      <c r="C12" s="179" t="s">
        <v>16</v>
      </c>
      <c r="D12" s="180"/>
      <c r="E12" s="180"/>
      <c r="F12" s="180"/>
      <c r="G12" s="180"/>
      <c r="H12" s="163"/>
      <c r="I12" s="164"/>
      <c r="J12" s="164"/>
      <c r="K12" s="165"/>
      <c r="L12" s="187"/>
      <c r="M12" s="188"/>
      <c r="N12" s="188"/>
      <c r="O12" s="189"/>
      <c r="P12" s="71"/>
      <c r="Q12" s="94"/>
      <c r="R12" s="95"/>
      <c r="S12" s="96"/>
      <c r="T12" s="65"/>
      <c r="U12" s="65"/>
      <c r="V12" s="65"/>
      <c r="W12" s="65"/>
      <c r="X12" s="65"/>
    </row>
    <row r="13" spans="2:24" ht="39.75" customHeight="1">
      <c r="B13" s="57"/>
      <c r="C13" s="181" t="s">
        <v>17</v>
      </c>
      <c r="D13" s="182"/>
      <c r="E13" s="182"/>
      <c r="F13" s="182"/>
      <c r="G13" s="182"/>
      <c r="H13" s="59">
        <f>SUM(I13:K13)</f>
        <v>8960.61</v>
      </c>
      <c r="I13" s="74">
        <v>241.93647000000001</v>
      </c>
      <c r="J13" s="74">
        <v>7822.6125300000003</v>
      </c>
      <c r="K13" s="74">
        <v>896.06100000000004</v>
      </c>
      <c r="L13" s="75">
        <f>SUM(M13:O13)</f>
        <v>0</v>
      </c>
      <c r="M13" s="76">
        <v>0</v>
      </c>
      <c r="N13" s="76">
        <v>0</v>
      </c>
      <c r="O13" s="77">
        <v>0</v>
      </c>
      <c r="P13" s="71" t="s">
        <v>43</v>
      </c>
      <c r="Q13" s="94"/>
      <c r="R13" s="95"/>
      <c r="S13" s="96"/>
      <c r="T13" s="65"/>
      <c r="U13" s="65"/>
      <c r="V13" s="65"/>
      <c r="W13" s="65"/>
      <c r="X13" s="65"/>
    </row>
    <row r="14" spans="2:24">
      <c r="B14" s="57"/>
      <c r="C14" s="183" t="s">
        <v>19</v>
      </c>
      <c r="D14" s="184"/>
      <c r="E14" s="184"/>
      <c r="F14" s="184"/>
      <c r="G14" s="184"/>
      <c r="H14" s="58">
        <f>H15</f>
        <v>7719.6175299999995</v>
      </c>
      <c r="I14" s="66">
        <f t="shared" ref="I14:L14" si="3">I15</f>
        <v>3879.7</v>
      </c>
      <c r="J14" s="66"/>
      <c r="K14" s="67">
        <f t="shared" si="3"/>
        <v>1139.9175300000002</v>
      </c>
      <c r="L14" s="68">
        <f t="shared" si="3"/>
        <v>1998.7640000000001</v>
      </c>
      <c r="M14" s="69">
        <f t="shared" ref="M14:O14" si="4">M15</f>
        <v>1544.4</v>
      </c>
      <c r="N14" s="69"/>
      <c r="O14" s="70">
        <f t="shared" si="4"/>
        <v>454.36400000000003</v>
      </c>
      <c r="P14" s="71"/>
      <c r="Q14" s="94"/>
      <c r="R14" s="95"/>
      <c r="S14" s="96"/>
      <c r="T14" s="65"/>
      <c r="U14" s="65"/>
      <c r="V14" s="65"/>
      <c r="W14" s="65"/>
      <c r="X14" s="65"/>
    </row>
    <row r="15" spans="2:24">
      <c r="B15" s="57"/>
      <c r="C15" s="185" t="s">
        <v>20</v>
      </c>
      <c r="D15" s="186"/>
      <c r="E15" s="186"/>
      <c r="F15" s="186"/>
      <c r="G15" s="186"/>
      <c r="H15" s="59">
        <f>SUM(H17:H21)</f>
        <v>7719.6175299999995</v>
      </c>
      <c r="I15" s="72">
        <f t="shared" ref="I15:L15" si="5">SUM(I17:I21)</f>
        <v>3879.7</v>
      </c>
      <c r="J15" s="72"/>
      <c r="K15" s="73">
        <f t="shared" si="5"/>
        <v>1139.9175300000002</v>
      </c>
      <c r="L15" s="75">
        <f t="shared" si="5"/>
        <v>1998.7640000000001</v>
      </c>
      <c r="M15" s="78">
        <f t="shared" ref="M15:O15" si="6">SUM(M17:M21)</f>
        <v>1544.4</v>
      </c>
      <c r="N15" s="78"/>
      <c r="O15" s="79">
        <f t="shared" si="6"/>
        <v>454.36400000000003</v>
      </c>
      <c r="P15" s="71"/>
      <c r="Q15" s="94"/>
      <c r="R15" s="95"/>
      <c r="S15" s="96"/>
      <c r="T15" s="65"/>
      <c r="U15" s="65"/>
      <c r="V15" s="65"/>
      <c r="W15" s="65"/>
      <c r="X15" s="65"/>
    </row>
    <row r="16" spans="2:24">
      <c r="B16" s="57"/>
      <c r="C16" s="179" t="s">
        <v>16</v>
      </c>
      <c r="D16" s="180"/>
      <c r="E16" s="180"/>
      <c r="F16" s="180"/>
      <c r="G16" s="180"/>
      <c r="H16" s="197"/>
      <c r="I16" s="198"/>
      <c r="J16" s="198"/>
      <c r="K16" s="199"/>
      <c r="L16" s="192"/>
      <c r="M16" s="193"/>
      <c r="N16" s="193"/>
      <c r="O16" s="194"/>
      <c r="P16" s="71"/>
      <c r="Q16" s="94"/>
      <c r="R16" s="95"/>
      <c r="S16" s="96"/>
      <c r="T16" s="65"/>
      <c r="U16" s="65"/>
      <c r="V16" s="65"/>
      <c r="W16" s="65"/>
      <c r="X16" s="65"/>
    </row>
    <row r="17" spans="1:24" ht="73.5" customHeight="1">
      <c r="B17" s="57"/>
      <c r="C17" s="181" t="s">
        <v>21</v>
      </c>
      <c r="D17" s="182"/>
      <c r="E17" s="182"/>
      <c r="F17" s="182"/>
      <c r="G17" s="182"/>
      <c r="H17" s="59">
        <f t="shared" ref="H17:H21" si="7">SUM(I17:K17)</f>
        <v>3999.8</v>
      </c>
      <c r="I17" s="74">
        <v>3000.1</v>
      </c>
      <c r="J17" s="74">
        <v>0</v>
      </c>
      <c r="K17" s="74">
        <v>999.7</v>
      </c>
      <c r="L17" s="75">
        <f t="shared" ref="L17:L21" si="8">SUM(M17:O17)</f>
        <v>1572.864</v>
      </c>
      <c r="M17" s="74">
        <v>1139.8</v>
      </c>
      <c r="N17" s="74"/>
      <c r="O17" s="74">
        <v>433.06400000000002</v>
      </c>
      <c r="P17" s="80" t="s">
        <v>22</v>
      </c>
      <c r="Q17" s="97"/>
      <c r="R17" s="98"/>
      <c r="S17" s="96"/>
      <c r="T17" s="65"/>
      <c r="U17" s="65"/>
      <c r="V17" s="65"/>
      <c r="W17" s="65"/>
      <c r="X17" s="65"/>
    </row>
    <row r="18" spans="1:24" ht="73.5" customHeight="1">
      <c r="B18" s="57"/>
      <c r="C18" s="181" t="s">
        <v>44</v>
      </c>
      <c r="D18" s="182"/>
      <c r="E18" s="182"/>
      <c r="F18" s="182"/>
      <c r="G18" s="205"/>
      <c r="H18" s="59">
        <f t="shared" si="7"/>
        <v>205.56700999999998</v>
      </c>
      <c r="I18" s="74">
        <v>94.8</v>
      </c>
      <c r="J18" s="74">
        <v>104.6</v>
      </c>
      <c r="K18" s="74">
        <v>6.1670100000000003</v>
      </c>
      <c r="L18" s="75">
        <f t="shared" si="8"/>
        <v>0</v>
      </c>
      <c r="M18" s="74">
        <v>0</v>
      </c>
      <c r="N18" s="74">
        <v>0</v>
      </c>
      <c r="O18" s="74">
        <v>0</v>
      </c>
      <c r="P18" s="71" t="s">
        <v>45</v>
      </c>
      <c r="Q18" s="99"/>
      <c r="R18" s="98"/>
      <c r="S18" s="96"/>
      <c r="T18" s="65"/>
      <c r="U18" s="65"/>
      <c r="V18" s="65"/>
      <c r="W18" s="65"/>
      <c r="X18" s="65"/>
    </row>
    <row r="19" spans="1:24" ht="73.5" customHeight="1">
      <c r="B19" s="57"/>
      <c r="C19" s="181" t="s">
        <v>46</v>
      </c>
      <c r="D19" s="182"/>
      <c r="E19" s="182"/>
      <c r="F19" s="182"/>
      <c r="G19" s="205"/>
      <c r="H19" s="59">
        <f t="shared" si="7"/>
        <v>425.90000000000003</v>
      </c>
      <c r="I19" s="74">
        <v>404.6</v>
      </c>
      <c r="J19" s="74">
        <v>0</v>
      </c>
      <c r="K19" s="74">
        <v>21.3</v>
      </c>
      <c r="L19" s="75">
        <f t="shared" si="8"/>
        <v>425.90000000000003</v>
      </c>
      <c r="M19" s="74">
        <v>404.6</v>
      </c>
      <c r="N19" s="74"/>
      <c r="O19" s="74">
        <v>21.3</v>
      </c>
      <c r="P19" s="71" t="s">
        <v>63</v>
      </c>
      <c r="Q19" s="99"/>
      <c r="R19" s="98"/>
      <c r="S19" s="96"/>
      <c r="T19" s="65"/>
      <c r="U19" s="65"/>
      <c r="V19" s="65"/>
      <c r="W19" s="65"/>
      <c r="X19" s="65"/>
    </row>
    <row r="20" spans="1:24" ht="57.75" customHeight="1">
      <c r="B20" s="57"/>
      <c r="C20" s="181" t="s">
        <v>47</v>
      </c>
      <c r="D20" s="182"/>
      <c r="E20" s="182"/>
      <c r="F20" s="182"/>
      <c r="G20" s="205"/>
      <c r="H20" s="59">
        <f t="shared" si="7"/>
        <v>2758.35052</v>
      </c>
      <c r="I20" s="74">
        <v>80.2</v>
      </c>
      <c r="J20" s="74">
        <v>2595.4</v>
      </c>
      <c r="K20" s="74">
        <v>82.750519999999995</v>
      </c>
      <c r="L20" s="75">
        <f t="shared" si="8"/>
        <v>0</v>
      </c>
      <c r="M20" s="74">
        <v>0</v>
      </c>
      <c r="N20" s="74">
        <v>0</v>
      </c>
      <c r="O20" s="74">
        <v>0</v>
      </c>
      <c r="P20" s="71" t="s">
        <v>48</v>
      </c>
      <c r="Q20" s="99"/>
      <c r="R20" s="98"/>
      <c r="S20" s="96"/>
      <c r="T20" s="65"/>
      <c r="U20" s="65"/>
      <c r="V20" s="65"/>
      <c r="W20" s="65"/>
      <c r="X20" s="65"/>
    </row>
    <row r="21" spans="1:24" ht="87" customHeight="1">
      <c r="B21" s="57"/>
      <c r="C21" s="181" t="s">
        <v>28</v>
      </c>
      <c r="D21" s="182"/>
      <c r="E21" s="182"/>
      <c r="F21" s="182"/>
      <c r="G21" s="182"/>
      <c r="H21" s="59">
        <f t="shared" si="7"/>
        <v>330</v>
      </c>
      <c r="I21" s="74">
        <v>300</v>
      </c>
      <c r="J21" s="74">
        <v>0</v>
      </c>
      <c r="K21" s="74">
        <v>30</v>
      </c>
      <c r="L21" s="75">
        <f t="shared" si="8"/>
        <v>0</v>
      </c>
      <c r="M21" s="74">
        <v>0</v>
      </c>
      <c r="N21" s="74">
        <v>0</v>
      </c>
      <c r="O21" s="74">
        <v>0</v>
      </c>
      <c r="P21" s="80" t="s">
        <v>49</v>
      </c>
      <c r="Q21" s="100"/>
      <c r="R21" s="95"/>
      <c r="S21" s="96"/>
      <c r="T21" s="65"/>
      <c r="U21" s="65"/>
      <c r="V21" s="65"/>
      <c r="W21" s="65"/>
      <c r="X21" s="65"/>
    </row>
    <row r="22" spans="1:24">
      <c r="B22" s="57"/>
      <c r="C22" s="195" t="s">
        <v>30</v>
      </c>
      <c r="D22" s="196"/>
      <c r="E22" s="196"/>
      <c r="F22" s="196"/>
      <c r="G22" s="196"/>
      <c r="H22" s="58">
        <f>H23+H26</f>
        <v>5997.1117199999999</v>
      </c>
      <c r="I22" s="66">
        <f t="shared" ref="I22:N22" si="9">I23+I26</f>
        <v>1621.91535</v>
      </c>
      <c r="J22" s="66">
        <f t="shared" si="9"/>
        <v>4375.1963699999997</v>
      </c>
      <c r="K22" s="67"/>
      <c r="L22" s="58">
        <f t="shared" si="9"/>
        <v>0</v>
      </c>
      <c r="M22" s="66">
        <f t="shared" si="9"/>
        <v>0</v>
      </c>
      <c r="N22" s="66">
        <f t="shared" si="9"/>
        <v>0</v>
      </c>
      <c r="O22" s="67"/>
      <c r="P22" s="71"/>
      <c r="Q22" s="94"/>
      <c r="R22" s="95"/>
      <c r="S22" s="96"/>
      <c r="T22" s="65"/>
      <c r="U22" s="65"/>
      <c r="V22" s="65"/>
      <c r="W22" s="65"/>
      <c r="X22" s="65"/>
    </row>
    <row r="23" spans="1:24">
      <c r="B23" s="57"/>
      <c r="C23" s="177" t="s">
        <v>31</v>
      </c>
      <c r="D23" s="178"/>
      <c r="E23" s="178"/>
      <c r="F23" s="178"/>
      <c r="G23" s="178"/>
      <c r="H23" s="59">
        <f>H25</f>
        <v>2234.1070799999998</v>
      </c>
      <c r="I23" s="72">
        <f t="shared" ref="I23:J23" si="10">I25</f>
        <v>67.023210000000006</v>
      </c>
      <c r="J23" s="72">
        <f t="shared" si="10"/>
        <v>2167.0838699999999</v>
      </c>
      <c r="K23" s="73"/>
      <c r="L23" s="75">
        <f>L25</f>
        <v>0</v>
      </c>
      <c r="M23" s="78">
        <f t="shared" ref="M23:N23" si="11">M25</f>
        <v>0</v>
      </c>
      <c r="N23" s="78">
        <f t="shared" si="11"/>
        <v>0</v>
      </c>
      <c r="O23" s="79"/>
      <c r="P23" s="71"/>
      <c r="Q23" s="94"/>
      <c r="R23" s="95"/>
      <c r="S23" s="96"/>
      <c r="T23" s="65"/>
      <c r="U23" s="65"/>
      <c r="V23" s="65"/>
      <c r="W23" s="65"/>
      <c r="X23" s="65"/>
    </row>
    <row r="24" spans="1:24">
      <c r="B24" s="57"/>
      <c r="C24" s="179" t="s">
        <v>16</v>
      </c>
      <c r="D24" s="180"/>
      <c r="E24" s="180"/>
      <c r="F24" s="180"/>
      <c r="G24" s="180"/>
      <c r="H24" s="163"/>
      <c r="I24" s="164"/>
      <c r="J24" s="164"/>
      <c r="K24" s="165"/>
      <c r="L24" s="187"/>
      <c r="M24" s="188"/>
      <c r="N24" s="188"/>
      <c r="O24" s="189"/>
      <c r="P24" s="71"/>
      <c r="Q24" s="94"/>
      <c r="R24" s="95"/>
      <c r="S24" s="96"/>
      <c r="T24" s="65"/>
      <c r="U24" s="65"/>
      <c r="V24" s="65"/>
      <c r="W24" s="65"/>
      <c r="X24" s="65"/>
    </row>
    <row r="25" spans="1:24" ht="99" customHeight="1">
      <c r="B25" s="57"/>
      <c r="C25" s="190" t="s">
        <v>50</v>
      </c>
      <c r="D25" s="191"/>
      <c r="E25" s="191"/>
      <c r="F25" s="191"/>
      <c r="G25" s="191"/>
      <c r="H25" s="60">
        <f>SUM(I25:K25)</f>
        <v>2234.1070799999998</v>
      </c>
      <c r="I25" s="74">
        <v>67.023210000000006</v>
      </c>
      <c r="J25" s="74">
        <v>2167.0838699999999</v>
      </c>
      <c r="K25" s="74">
        <v>0</v>
      </c>
      <c r="L25" s="81">
        <f>SUM(M25:O25)</f>
        <v>0</v>
      </c>
      <c r="M25" s="82">
        <v>0</v>
      </c>
      <c r="N25" s="82">
        <v>0</v>
      </c>
      <c r="O25" s="82">
        <v>0</v>
      </c>
      <c r="P25" s="71" t="s">
        <v>51</v>
      </c>
      <c r="Q25" s="99"/>
      <c r="R25" s="98"/>
      <c r="S25" s="96"/>
      <c r="T25" s="65"/>
      <c r="U25" s="65"/>
      <c r="V25" s="65"/>
      <c r="W25" s="65"/>
      <c r="X25" s="65"/>
    </row>
    <row r="26" spans="1:24" ht="32.25" customHeight="1">
      <c r="B26" s="57"/>
      <c r="C26" s="177" t="s">
        <v>52</v>
      </c>
      <c r="D26" s="178"/>
      <c r="E26" s="178"/>
      <c r="F26" s="178"/>
      <c r="G26" s="178"/>
      <c r="H26" s="60">
        <f>SUM(H28:H29)</f>
        <v>3763.0046400000001</v>
      </c>
      <c r="I26" s="60">
        <f t="shared" ref="I26:L26" si="12">SUM(I28:I29)</f>
        <v>1554.8921399999999</v>
      </c>
      <c r="J26" s="60">
        <f t="shared" si="12"/>
        <v>2208.1125000000002</v>
      </c>
      <c r="K26" s="60">
        <f t="shared" si="12"/>
        <v>0</v>
      </c>
      <c r="L26" s="81">
        <f t="shared" si="12"/>
        <v>0</v>
      </c>
      <c r="M26" s="81">
        <f t="shared" ref="M26:O26" si="13">SUM(M28:M29)</f>
        <v>0</v>
      </c>
      <c r="N26" s="81">
        <f t="shared" si="13"/>
        <v>0</v>
      </c>
      <c r="O26" s="81">
        <f t="shared" si="13"/>
        <v>0</v>
      </c>
      <c r="P26" s="71"/>
      <c r="Q26" s="94"/>
      <c r="R26" s="95"/>
      <c r="S26" s="96"/>
      <c r="T26" s="65"/>
      <c r="U26" s="65"/>
      <c r="V26" s="65"/>
      <c r="W26" s="65"/>
      <c r="X26" s="65"/>
    </row>
    <row r="27" spans="1:24">
      <c r="B27" s="57"/>
      <c r="C27" s="179" t="s">
        <v>16</v>
      </c>
      <c r="D27" s="180"/>
      <c r="E27" s="180"/>
      <c r="F27" s="180"/>
      <c r="G27" s="180"/>
      <c r="H27" s="163"/>
      <c r="I27" s="164"/>
      <c r="J27" s="164"/>
      <c r="K27" s="165"/>
      <c r="L27" s="187"/>
      <c r="M27" s="188"/>
      <c r="N27" s="188"/>
      <c r="O27" s="189"/>
      <c r="P27" s="71"/>
      <c r="Q27" s="94"/>
      <c r="R27" s="95"/>
      <c r="S27" s="96"/>
      <c r="T27" s="65"/>
      <c r="U27" s="65"/>
      <c r="V27" s="65"/>
      <c r="W27" s="65"/>
      <c r="X27" s="65"/>
    </row>
    <row r="28" spans="1:24" ht="51.75" customHeight="1">
      <c r="B28" s="57"/>
      <c r="C28" s="190" t="s">
        <v>53</v>
      </c>
      <c r="D28" s="191"/>
      <c r="E28" s="191"/>
      <c r="F28" s="191"/>
      <c r="G28" s="191"/>
      <c r="H28" s="59">
        <f>SUM(I28:K28)</f>
        <v>2276.4046400000002</v>
      </c>
      <c r="I28" s="74">
        <v>68.292140000000003</v>
      </c>
      <c r="J28" s="74">
        <v>2208.1125000000002</v>
      </c>
      <c r="K28" s="74"/>
      <c r="L28" s="75">
        <f>SUM(M28:O28)</f>
        <v>0</v>
      </c>
      <c r="M28" s="82">
        <v>0</v>
      </c>
      <c r="N28" s="82">
        <v>0</v>
      </c>
      <c r="O28" s="82">
        <v>0</v>
      </c>
      <c r="P28" s="83" t="s">
        <v>54</v>
      </c>
      <c r="Q28" s="101"/>
      <c r="R28" s="98"/>
      <c r="S28" s="96"/>
      <c r="T28" s="65"/>
      <c r="U28" s="65"/>
      <c r="V28" s="65"/>
      <c r="W28" s="65"/>
      <c r="X28" s="65"/>
    </row>
    <row r="29" spans="1:24" ht="52.5" customHeight="1">
      <c r="B29" s="61"/>
      <c r="C29" s="190" t="s">
        <v>55</v>
      </c>
      <c r="D29" s="191"/>
      <c r="E29" s="191"/>
      <c r="F29" s="191"/>
      <c r="G29" s="204"/>
      <c r="H29" s="59">
        <f>SUM(I29:K29)</f>
        <v>1486.6</v>
      </c>
      <c r="I29" s="74">
        <v>1486.6</v>
      </c>
      <c r="J29" s="84">
        <v>0</v>
      </c>
      <c r="K29" s="85">
        <v>0</v>
      </c>
      <c r="L29" s="75">
        <f>SUM(M29:O29)</f>
        <v>0</v>
      </c>
      <c r="M29" s="84">
        <v>0</v>
      </c>
      <c r="N29" s="84">
        <v>0</v>
      </c>
      <c r="O29" s="85">
        <v>0</v>
      </c>
      <c r="P29" s="83" t="s">
        <v>54</v>
      </c>
      <c r="Q29" s="102"/>
      <c r="R29" s="103"/>
      <c r="S29" s="104"/>
      <c r="T29" s="65"/>
      <c r="U29" s="65"/>
      <c r="V29" s="65"/>
      <c r="W29" s="65"/>
      <c r="X29" s="65"/>
    </row>
    <row r="30" spans="1:24">
      <c r="B30" s="61"/>
      <c r="C30" s="173"/>
      <c r="D30" s="174"/>
      <c r="E30" s="174"/>
      <c r="F30" s="174"/>
      <c r="G30" s="174"/>
      <c r="H30" s="62"/>
      <c r="I30" s="86"/>
      <c r="J30" s="86"/>
      <c r="K30" s="87"/>
      <c r="L30" s="88"/>
      <c r="M30" s="86"/>
      <c r="N30" s="86"/>
      <c r="O30" s="87"/>
      <c r="P30" s="89"/>
      <c r="Q30" s="105"/>
      <c r="R30" s="106"/>
      <c r="S30" s="104"/>
      <c r="T30" s="65"/>
      <c r="U30" s="65"/>
      <c r="V30" s="65"/>
      <c r="W30" s="65"/>
      <c r="X30" s="65"/>
    </row>
    <row r="31" spans="1:24" ht="18.75">
      <c r="B31" s="63"/>
      <c r="C31" s="175" t="s">
        <v>39</v>
      </c>
      <c r="D31" s="176"/>
      <c r="E31" s="176"/>
      <c r="F31" s="176"/>
      <c r="G31" s="176"/>
      <c r="H31" s="64">
        <f>SUM(H10,H14,H22)</f>
        <v>22677.339250000001</v>
      </c>
      <c r="I31" s="90">
        <f t="shared" ref="I31:O31" si="14">SUM(I10,I14,I22)</f>
        <v>5743.5518199999997</v>
      </c>
      <c r="J31" s="90">
        <f t="shared" si="14"/>
        <v>12197.8089</v>
      </c>
      <c r="K31" s="90">
        <f t="shared" si="14"/>
        <v>2035.9785300000003</v>
      </c>
      <c r="L31" s="64">
        <f t="shared" si="14"/>
        <v>1998.7640000000001</v>
      </c>
      <c r="M31" s="90">
        <f t="shared" si="14"/>
        <v>1544.4</v>
      </c>
      <c r="N31" s="90">
        <f t="shared" si="14"/>
        <v>0</v>
      </c>
      <c r="O31" s="91">
        <f t="shared" si="14"/>
        <v>454.36400000000003</v>
      </c>
      <c r="P31" s="92"/>
      <c r="Q31" s="107"/>
      <c r="R31" s="108"/>
      <c r="S31" s="109"/>
      <c r="T31" s="65"/>
      <c r="U31" s="65"/>
      <c r="V31" s="65"/>
      <c r="W31" s="65"/>
      <c r="X31" s="65"/>
    </row>
    <row r="32" spans="1:24">
      <c r="A32" s="65"/>
      <c r="B32" s="65"/>
      <c r="C32" s="168"/>
      <c r="D32" s="168"/>
      <c r="E32" s="168"/>
      <c r="F32" s="168"/>
      <c r="G32" s="168"/>
      <c r="H32" s="56"/>
      <c r="I32" s="93"/>
      <c r="J32" s="93"/>
      <c r="K32" s="93"/>
      <c r="L32" s="93"/>
      <c r="M32" s="93"/>
      <c r="N32" s="93"/>
      <c r="O32" s="93"/>
      <c r="P32" s="65"/>
      <c r="Q32" s="65"/>
      <c r="R32" s="65"/>
      <c r="S32" s="65"/>
      <c r="T32" s="65"/>
      <c r="U32" s="65"/>
      <c r="V32" s="65"/>
      <c r="W32" s="65"/>
      <c r="X32" s="65"/>
    </row>
    <row r="33" spans="1:24">
      <c r="A33" s="65"/>
      <c r="B33" s="65"/>
      <c r="C33" s="168"/>
      <c r="D33" s="168"/>
      <c r="E33" s="168"/>
      <c r="F33" s="168"/>
      <c r="G33" s="168"/>
      <c r="H33" s="56"/>
      <c r="I33" s="93"/>
      <c r="J33" s="93"/>
      <c r="K33" s="93"/>
      <c r="L33" s="93"/>
      <c r="M33" s="93"/>
      <c r="N33" s="93"/>
      <c r="O33" s="93"/>
      <c r="P33" s="65"/>
      <c r="Q33" s="65"/>
      <c r="R33" s="65"/>
      <c r="S33" s="65"/>
      <c r="T33" s="65"/>
      <c r="U33" s="65"/>
      <c r="V33" s="65"/>
      <c r="W33" s="65"/>
      <c r="X33" s="65"/>
    </row>
    <row r="34" spans="1:24">
      <c r="A34" s="65"/>
      <c r="B34" s="65"/>
      <c r="C34" s="168"/>
      <c r="D34" s="168"/>
      <c r="E34" s="168"/>
      <c r="F34" s="168"/>
      <c r="G34" s="168"/>
      <c r="H34" s="56"/>
      <c r="I34" s="93"/>
      <c r="J34" s="93"/>
      <c r="K34" s="93"/>
      <c r="L34" s="93"/>
      <c r="M34" s="93"/>
      <c r="N34" s="93"/>
      <c r="O34" s="93"/>
      <c r="P34" s="65"/>
      <c r="Q34" s="65"/>
      <c r="R34" s="65"/>
      <c r="S34" s="65"/>
      <c r="T34" s="65"/>
      <c r="U34" s="65"/>
      <c r="V34" s="65"/>
      <c r="W34" s="65"/>
      <c r="X34" s="65"/>
    </row>
    <row r="35" spans="1:24">
      <c r="A35" s="65"/>
      <c r="B35" s="65"/>
      <c r="C35" s="168"/>
      <c r="D35" s="168"/>
      <c r="E35" s="168"/>
      <c r="F35" s="168"/>
      <c r="G35" s="168"/>
      <c r="H35" s="56"/>
      <c r="I35" s="93"/>
      <c r="J35" s="93"/>
      <c r="K35" s="93"/>
      <c r="L35" s="93"/>
      <c r="M35" s="93"/>
      <c r="N35" s="93"/>
      <c r="O35" s="93"/>
      <c r="P35" s="65"/>
      <c r="Q35" s="65"/>
      <c r="R35" s="65"/>
      <c r="S35" s="65"/>
      <c r="T35" s="65"/>
      <c r="U35" s="65"/>
      <c r="V35" s="65"/>
      <c r="W35" s="65"/>
      <c r="X35" s="65"/>
    </row>
    <row r="36" spans="1:24">
      <c r="A36" s="65"/>
      <c r="B36" s="65"/>
      <c r="C36" s="168"/>
      <c r="D36" s="168"/>
      <c r="E36" s="168"/>
      <c r="F36" s="168"/>
      <c r="G36" s="168"/>
      <c r="H36" s="56"/>
      <c r="I36" s="93"/>
      <c r="J36" s="93"/>
      <c r="K36" s="93"/>
      <c r="L36" s="93"/>
      <c r="M36" s="93"/>
      <c r="N36" s="93"/>
      <c r="O36" s="93"/>
      <c r="P36" s="65"/>
      <c r="Q36" s="65"/>
      <c r="R36" s="65"/>
      <c r="S36" s="65"/>
      <c r="T36" s="65"/>
      <c r="U36" s="65"/>
      <c r="V36" s="65"/>
      <c r="W36" s="65"/>
      <c r="X36" s="65"/>
    </row>
    <row r="37" spans="1:24">
      <c r="A37" s="65"/>
      <c r="B37" s="65"/>
      <c r="C37" s="168"/>
      <c r="D37" s="168"/>
      <c r="E37" s="168"/>
      <c r="F37" s="168"/>
      <c r="G37" s="168"/>
      <c r="H37" s="56"/>
      <c r="I37" s="93"/>
      <c r="J37" s="93"/>
      <c r="K37" s="93"/>
      <c r="L37" s="93"/>
      <c r="M37" s="93"/>
      <c r="N37" s="93"/>
      <c r="O37" s="93"/>
      <c r="P37" s="65"/>
      <c r="Q37" s="65"/>
      <c r="R37" s="65"/>
      <c r="S37" s="65"/>
      <c r="T37" s="65"/>
      <c r="U37" s="65"/>
      <c r="V37" s="65"/>
      <c r="W37" s="65"/>
      <c r="X37" s="65"/>
    </row>
    <row r="38" spans="1:24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</row>
    <row r="39" spans="1:24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</row>
    <row r="40" spans="1:24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</row>
    <row r="41" spans="1:24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</row>
  </sheetData>
  <mergeCells count="55">
    <mergeCell ref="P2:S2"/>
    <mergeCell ref="C10:G10"/>
    <mergeCell ref="C11:G11"/>
    <mergeCell ref="C12:G12"/>
    <mergeCell ref="H12:K12"/>
    <mergeCell ref="L12:O12"/>
    <mergeCell ref="L8:L9"/>
    <mergeCell ref="M8:M9"/>
    <mergeCell ref="N8:N9"/>
    <mergeCell ref="O8:O9"/>
    <mergeCell ref="P6:P9"/>
    <mergeCell ref="Q6:Q9"/>
    <mergeCell ref="R4:R9"/>
    <mergeCell ref="S4:S9"/>
    <mergeCell ref="P4:Q5"/>
    <mergeCell ref="C13:G13"/>
    <mergeCell ref="C14:G14"/>
    <mergeCell ref="C15:G15"/>
    <mergeCell ref="C16:G16"/>
    <mergeCell ref="H16:K16"/>
    <mergeCell ref="L16:O16"/>
    <mergeCell ref="C17:G17"/>
    <mergeCell ref="C18:G18"/>
    <mergeCell ref="C19:G19"/>
    <mergeCell ref="C20:G20"/>
    <mergeCell ref="C21:G21"/>
    <mergeCell ref="C22:G22"/>
    <mergeCell ref="C23:G23"/>
    <mergeCell ref="C24:G24"/>
    <mergeCell ref="H24:K24"/>
    <mergeCell ref="L24:O24"/>
    <mergeCell ref="C25:G25"/>
    <mergeCell ref="C26:G26"/>
    <mergeCell ref="C27:G27"/>
    <mergeCell ref="H27:K27"/>
    <mergeCell ref="L27:O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B4:B9"/>
    <mergeCell ref="H8:H9"/>
    <mergeCell ref="I8:I9"/>
    <mergeCell ref="J8:J9"/>
    <mergeCell ref="K8:K9"/>
    <mergeCell ref="C4:G9"/>
    <mergeCell ref="H4:O5"/>
    <mergeCell ref="H6:K7"/>
    <mergeCell ref="L6:O7"/>
  </mergeCells>
  <pageMargins left="0.25" right="0.25" top="0.75" bottom="0.75" header="0.3" footer="0.3"/>
  <pageSetup paperSize="9" scale="4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zoomScale="85" zoomScaleNormal="85" zoomScalePageLayoutView="60" workbookViewId="0">
      <selection activeCell="L17" sqref="L17"/>
    </sheetView>
  </sheetViews>
  <sheetFormatPr defaultColWidth="9.140625" defaultRowHeight="15"/>
  <cols>
    <col min="1" max="1" width="7.7109375" style="55" customWidth="1"/>
    <col min="2" max="2" width="5.140625" style="55" customWidth="1"/>
    <col min="3" max="6" width="9.140625" style="55"/>
    <col min="7" max="7" width="9.85546875" style="55" customWidth="1"/>
    <col min="8" max="8" width="14.7109375" style="55" customWidth="1"/>
    <col min="9" max="9" width="14.42578125" style="55" customWidth="1"/>
    <col min="10" max="10" width="16" style="55" customWidth="1"/>
    <col min="11" max="11" width="15.5703125" style="55" customWidth="1"/>
    <col min="12" max="12" width="12" style="55" customWidth="1"/>
    <col min="13" max="13" width="16.140625" style="55" customWidth="1"/>
    <col min="14" max="14" width="16.7109375" style="55" customWidth="1"/>
    <col min="15" max="15" width="17.7109375" style="55" customWidth="1"/>
    <col min="16" max="16" width="31.7109375" style="55" customWidth="1"/>
    <col min="17" max="17" width="31" style="55" customWidth="1"/>
    <col min="18" max="18" width="23.140625" style="55" customWidth="1"/>
    <col min="19" max="19" width="15.140625" style="55" customWidth="1"/>
    <col min="20" max="16384" width="9.140625" style="55"/>
  </cols>
  <sheetData>
    <row r="2" spans="2:24">
      <c r="P2" s="200" t="s">
        <v>64</v>
      </c>
      <c r="Q2" s="200"/>
      <c r="R2" s="200"/>
      <c r="S2" s="200"/>
      <c r="T2" s="65"/>
      <c r="U2" s="65"/>
      <c r="V2" s="65"/>
      <c r="W2" s="65"/>
      <c r="X2" s="65"/>
    </row>
    <row r="3" spans="2:24">
      <c r="T3" s="65"/>
      <c r="U3" s="65"/>
      <c r="V3" s="65"/>
      <c r="W3" s="65"/>
      <c r="X3" s="65"/>
    </row>
    <row r="4" spans="2:24" ht="15" customHeight="1">
      <c r="B4" s="169"/>
      <c r="C4" s="149" t="s">
        <v>1</v>
      </c>
      <c r="D4" s="150"/>
      <c r="E4" s="150"/>
      <c r="F4" s="150"/>
      <c r="G4" s="150"/>
      <c r="H4" s="155" t="s">
        <v>2</v>
      </c>
      <c r="I4" s="150"/>
      <c r="J4" s="150"/>
      <c r="K4" s="150"/>
      <c r="L4" s="150"/>
      <c r="M4" s="150"/>
      <c r="N4" s="150"/>
      <c r="O4" s="156"/>
      <c r="P4" s="155" t="s">
        <v>3</v>
      </c>
      <c r="Q4" s="156"/>
      <c r="R4" s="201" t="s">
        <v>4</v>
      </c>
      <c r="S4" s="146" t="s">
        <v>5</v>
      </c>
      <c r="T4" s="65"/>
      <c r="U4" s="65"/>
      <c r="V4" s="65"/>
      <c r="W4" s="65"/>
      <c r="X4" s="65"/>
    </row>
    <row r="5" spans="2:24">
      <c r="B5" s="170"/>
      <c r="C5" s="151"/>
      <c r="D5" s="152"/>
      <c r="E5" s="152"/>
      <c r="F5" s="152"/>
      <c r="G5" s="152"/>
      <c r="H5" s="157"/>
      <c r="I5" s="158"/>
      <c r="J5" s="158"/>
      <c r="K5" s="158"/>
      <c r="L5" s="158"/>
      <c r="M5" s="158"/>
      <c r="N5" s="158"/>
      <c r="O5" s="159"/>
      <c r="P5" s="157"/>
      <c r="Q5" s="159"/>
      <c r="R5" s="202"/>
      <c r="S5" s="147"/>
      <c r="T5" s="65"/>
      <c r="U5" s="65"/>
      <c r="V5" s="65"/>
      <c r="W5" s="65"/>
      <c r="X5" s="65"/>
    </row>
    <row r="6" spans="2:24" ht="15" customHeight="1">
      <c r="B6" s="170"/>
      <c r="C6" s="151"/>
      <c r="D6" s="152"/>
      <c r="E6" s="152"/>
      <c r="F6" s="152"/>
      <c r="G6" s="152"/>
      <c r="H6" s="160" t="s">
        <v>6</v>
      </c>
      <c r="I6" s="161"/>
      <c r="J6" s="161"/>
      <c r="K6" s="162"/>
      <c r="L6" s="155" t="s">
        <v>7</v>
      </c>
      <c r="M6" s="150"/>
      <c r="N6" s="150"/>
      <c r="O6" s="156"/>
      <c r="P6" s="201" t="s">
        <v>8</v>
      </c>
      <c r="Q6" s="146" t="s">
        <v>9</v>
      </c>
      <c r="R6" s="202"/>
      <c r="S6" s="147"/>
      <c r="T6" s="65"/>
      <c r="U6" s="65"/>
      <c r="V6" s="65"/>
      <c r="W6" s="65"/>
      <c r="X6" s="65"/>
    </row>
    <row r="7" spans="2:24" ht="10.5" customHeight="1">
      <c r="B7" s="170"/>
      <c r="C7" s="151"/>
      <c r="D7" s="152"/>
      <c r="E7" s="152"/>
      <c r="F7" s="152"/>
      <c r="G7" s="152"/>
      <c r="H7" s="163"/>
      <c r="I7" s="164"/>
      <c r="J7" s="164"/>
      <c r="K7" s="165"/>
      <c r="L7" s="166"/>
      <c r="M7" s="154"/>
      <c r="N7" s="154"/>
      <c r="O7" s="167"/>
      <c r="P7" s="202"/>
      <c r="Q7" s="147"/>
      <c r="R7" s="202"/>
      <c r="S7" s="147"/>
      <c r="T7" s="65"/>
      <c r="U7" s="65"/>
      <c r="V7" s="65"/>
      <c r="W7" s="65"/>
      <c r="X7" s="65"/>
    </row>
    <row r="8" spans="2:24">
      <c r="B8" s="170"/>
      <c r="C8" s="151"/>
      <c r="D8" s="152"/>
      <c r="E8" s="152"/>
      <c r="F8" s="152"/>
      <c r="G8" s="152"/>
      <c r="H8" s="172" t="s">
        <v>10</v>
      </c>
      <c r="I8" s="164" t="s">
        <v>11</v>
      </c>
      <c r="J8" s="164" t="s">
        <v>12</v>
      </c>
      <c r="K8" s="165" t="s">
        <v>13</v>
      </c>
      <c r="L8" s="172" t="s">
        <v>10</v>
      </c>
      <c r="M8" s="164" t="s">
        <v>11</v>
      </c>
      <c r="N8" s="164" t="s">
        <v>12</v>
      </c>
      <c r="O8" s="165" t="s">
        <v>13</v>
      </c>
      <c r="P8" s="202"/>
      <c r="Q8" s="147"/>
      <c r="R8" s="202"/>
      <c r="S8" s="147"/>
      <c r="T8" s="65"/>
      <c r="U8" s="65"/>
      <c r="V8" s="65"/>
      <c r="W8" s="65"/>
      <c r="X8" s="65"/>
    </row>
    <row r="9" spans="2:24" ht="28.5" customHeight="1">
      <c r="B9" s="171"/>
      <c r="C9" s="153"/>
      <c r="D9" s="154"/>
      <c r="E9" s="154"/>
      <c r="F9" s="154"/>
      <c r="G9" s="154"/>
      <c r="H9" s="172"/>
      <c r="I9" s="164"/>
      <c r="J9" s="164"/>
      <c r="K9" s="165"/>
      <c r="L9" s="172"/>
      <c r="M9" s="164"/>
      <c r="N9" s="164"/>
      <c r="O9" s="165"/>
      <c r="P9" s="203"/>
      <c r="Q9" s="148"/>
      <c r="R9" s="203"/>
      <c r="S9" s="148"/>
      <c r="T9" s="65"/>
      <c r="U9" s="65"/>
      <c r="V9" s="65"/>
      <c r="W9" s="65"/>
      <c r="X9" s="65"/>
    </row>
    <row r="10" spans="2:24" ht="27.75" customHeight="1">
      <c r="B10" s="57"/>
      <c r="C10" s="183" t="s">
        <v>14</v>
      </c>
      <c r="D10" s="184"/>
      <c r="E10" s="184"/>
      <c r="F10" s="184"/>
      <c r="G10" s="184"/>
      <c r="H10" s="58">
        <f>H11</f>
        <v>8960.61</v>
      </c>
      <c r="I10" s="66">
        <f t="shared" ref="I10:L10" si="0">I11</f>
        <v>241.93647000000001</v>
      </c>
      <c r="J10" s="66">
        <f t="shared" si="0"/>
        <v>7822.6125300000003</v>
      </c>
      <c r="K10" s="67">
        <f t="shared" si="0"/>
        <v>896.06100000000004</v>
      </c>
      <c r="L10" s="68">
        <f t="shared" si="0"/>
        <v>0</v>
      </c>
      <c r="M10" s="69">
        <f t="shared" ref="M10:O10" si="1">M11</f>
        <v>0</v>
      </c>
      <c r="N10" s="69">
        <f t="shared" si="1"/>
        <v>0</v>
      </c>
      <c r="O10" s="70">
        <f t="shared" si="1"/>
        <v>0</v>
      </c>
      <c r="P10" s="71"/>
      <c r="Q10" s="94"/>
      <c r="R10" s="95"/>
      <c r="S10" s="96"/>
      <c r="T10" s="65"/>
      <c r="U10" s="65"/>
      <c r="V10" s="65"/>
      <c r="W10" s="65"/>
      <c r="X10" s="65"/>
    </row>
    <row r="11" spans="2:24" ht="34.5" customHeight="1">
      <c r="B11" s="57"/>
      <c r="C11" s="185" t="s">
        <v>15</v>
      </c>
      <c r="D11" s="186"/>
      <c r="E11" s="186"/>
      <c r="F11" s="186"/>
      <c r="G11" s="186"/>
      <c r="H11" s="59">
        <f>H13</f>
        <v>8960.61</v>
      </c>
      <c r="I11" s="72">
        <f t="shared" ref="I11:O11" si="2">I13</f>
        <v>241.93647000000001</v>
      </c>
      <c r="J11" s="72">
        <f t="shared" si="2"/>
        <v>7822.6125300000003</v>
      </c>
      <c r="K11" s="73">
        <f t="shared" si="2"/>
        <v>896.06100000000004</v>
      </c>
      <c r="L11" s="59">
        <f t="shared" si="2"/>
        <v>0</v>
      </c>
      <c r="M11" s="72">
        <f t="shared" si="2"/>
        <v>0</v>
      </c>
      <c r="N11" s="72">
        <f t="shared" si="2"/>
        <v>0</v>
      </c>
      <c r="O11" s="73">
        <f t="shared" si="2"/>
        <v>0</v>
      </c>
      <c r="P11" s="71"/>
      <c r="Q11" s="94"/>
      <c r="R11" s="95"/>
      <c r="S11" s="96"/>
      <c r="T11" s="65"/>
      <c r="U11" s="65"/>
      <c r="V11" s="65"/>
      <c r="W11" s="65"/>
      <c r="X11" s="65"/>
    </row>
    <row r="12" spans="2:24" ht="15.75" customHeight="1">
      <c r="B12" s="57"/>
      <c r="C12" s="179" t="s">
        <v>16</v>
      </c>
      <c r="D12" s="180"/>
      <c r="E12" s="180"/>
      <c r="F12" s="180"/>
      <c r="G12" s="180"/>
      <c r="H12" s="163"/>
      <c r="I12" s="164"/>
      <c r="J12" s="164"/>
      <c r="K12" s="165"/>
      <c r="L12" s="187"/>
      <c r="M12" s="188"/>
      <c r="N12" s="188"/>
      <c r="O12" s="189"/>
      <c r="P12" s="71"/>
      <c r="Q12" s="94"/>
      <c r="R12" s="95"/>
      <c r="S12" s="96"/>
      <c r="T12" s="65"/>
      <c r="U12" s="65"/>
      <c r="V12" s="65"/>
      <c r="W12" s="65"/>
      <c r="X12" s="65"/>
    </row>
    <row r="13" spans="2:24" ht="39.75" customHeight="1">
      <c r="B13" s="57"/>
      <c r="C13" s="181" t="s">
        <v>17</v>
      </c>
      <c r="D13" s="182"/>
      <c r="E13" s="182"/>
      <c r="F13" s="182"/>
      <c r="G13" s="182"/>
      <c r="H13" s="59">
        <f>SUM(I13:K13)</f>
        <v>8960.61</v>
      </c>
      <c r="I13" s="74">
        <v>241.93647000000001</v>
      </c>
      <c r="J13" s="74">
        <v>7822.6125300000003</v>
      </c>
      <c r="K13" s="74">
        <v>896.06100000000004</v>
      </c>
      <c r="L13" s="75">
        <f>SUM(M13:O13)</f>
        <v>0</v>
      </c>
      <c r="M13" s="76">
        <v>0</v>
      </c>
      <c r="N13" s="76">
        <v>0</v>
      </c>
      <c r="O13" s="77">
        <v>0</v>
      </c>
      <c r="P13" s="71" t="s">
        <v>43</v>
      </c>
      <c r="Q13" s="94"/>
      <c r="R13" s="95"/>
      <c r="S13" s="96"/>
      <c r="T13" s="65"/>
      <c r="U13" s="65"/>
      <c r="V13" s="65"/>
      <c r="W13" s="65"/>
      <c r="X13" s="65"/>
    </row>
    <row r="14" spans="2:24">
      <c r="B14" s="57"/>
      <c r="C14" s="183" t="s">
        <v>19</v>
      </c>
      <c r="D14" s="184"/>
      <c r="E14" s="184"/>
      <c r="F14" s="184"/>
      <c r="G14" s="184"/>
      <c r="H14" s="58">
        <f>H15</f>
        <v>7719.6175299999995</v>
      </c>
      <c r="I14" s="66">
        <f t="shared" ref="I14:L14" si="3">I15</f>
        <v>3879.7</v>
      </c>
      <c r="J14" s="66"/>
      <c r="K14" s="67">
        <f t="shared" si="3"/>
        <v>1139.9175300000002</v>
      </c>
      <c r="L14" s="68">
        <f t="shared" si="3"/>
        <v>1998.7640000000001</v>
      </c>
      <c r="M14" s="69">
        <f t="shared" ref="M14:O14" si="4">M15</f>
        <v>1544.4</v>
      </c>
      <c r="N14" s="69"/>
      <c r="O14" s="70">
        <f t="shared" si="4"/>
        <v>454.36400000000003</v>
      </c>
      <c r="P14" s="71"/>
      <c r="Q14" s="94"/>
      <c r="R14" s="95"/>
      <c r="S14" s="96"/>
      <c r="T14" s="65"/>
      <c r="U14" s="65"/>
      <c r="V14" s="65"/>
      <c r="W14" s="65"/>
      <c r="X14" s="65"/>
    </row>
    <row r="15" spans="2:24">
      <c r="B15" s="57"/>
      <c r="C15" s="185" t="s">
        <v>20</v>
      </c>
      <c r="D15" s="186"/>
      <c r="E15" s="186"/>
      <c r="F15" s="186"/>
      <c r="G15" s="186"/>
      <c r="H15" s="59">
        <f>SUM(H17:H21)</f>
        <v>7719.6175299999995</v>
      </c>
      <c r="I15" s="72">
        <f t="shared" ref="I15:L15" si="5">SUM(I17:I21)</f>
        <v>3879.7</v>
      </c>
      <c r="J15" s="72"/>
      <c r="K15" s="73">
        <f t="shared" si="5"/>
        <v>1139.9175300000002</v>
      </c>
      <c r="L15" s="75">
        <f t="shared" si="5"/>
        <v>1998.7640000000001</v>
      </c>
      <c r="M15" s="78">
        <f t="shared" ref="M15:O15" si="6">SUM(M17:M21)</f>
        <v>1544.4</v>
      </c>
      <c r="N15" s="78"/>
      <c r="O15" s="79">
        <f t="shared" si="6"/>
        <v>454.36400000000003</v>
      </c>
      <c r="P15" s="71"/>
      <c r="Q15" s="94"/>
      <c r="R15" s="95"/>
      <c r="S15" s="96"/>
      <c r="T15" s="65"/>
      <c r="U15" s="65"/>
      <c r="V15" s="65"/>
      <c r="W15" s="65"/>
      <c r="X15" s="65"/>
    </row>
    <row r="16" spans="2:24">
      <c r="B16" s="57"/>
      <c r="C16" s="179" t="s">
        <v>16</v>
      </c>
      <c r="D16" s="180"/>
      <c r="E16" s="180"/>
      <c r="F16" s="180"/>
      <c r="G16" s="180"/>
      <c r="H16" s="197"/>
      <c r="I16" s="198"/>
      <c r="J16" s="198"/>
      <c r="K16" s="199"/>
      <c r="L16" s="192"/>
      <c r="M16" s="193"/>
      <c r="N16" s="193"/>
      <c r="O16" s="194"/>
      <c r="P16" s="71"/>
      <c r="Q16" s="94"/>
      <c r="R16" s="95"/>
      <c r="S16" s="96"/>
      <c r="T16" s="65"/>
      <c r="U16" s="65"/>
      <c r="V16" s="65"/>
      <c r="W16" s="65"/>
      <c r="X16" s="65"/>
    </row>
    <row r="17" spans="1:24" ht="73.5" customHeight="1">
      <c r="B17" s="57"/>
      <c r="C17" s="181" t="s">
        <v>21</v>
      </c>
      <c r="D17" s="182"/>
      <c r="E17" s="182"/>
      <c r="F17" s="182"/>
      <c r="G17" s="182"/>
      <c r="H17" s="59">
        <f t="shared" ref="H17:H21" si="7">SUM(I17:K17)</f>
        <v>3999.8</v>
      </c>
      <c r="I17" s="74">
        <v>3000.1</v>
      </c>
      <c r="J17" s="74">
        <v>0</v>
      </c>
      <c r="K17" s="74">
        <v>999.7</v>
      </c>
      <c r="L17" s="75">
        <f t="shared" ref="L17:L21" si="8">SUM(M17:O17)</f>
        <v>1572.864</v>
      </c>
      <c r="M17" s="74">
        <v>1139.8</v>
      </c>
      <c r="N17" s="74"/>
      <c r="O17" s="74">
        <v>433.06400000000002</v>
      </c>
      <c r="P17" s="80" t="s">
        <v>22</v>
      </c>
      <c r="Q17" s="97"/>
      <c r="R17" s="98"/>
      <c r="S17" s="96"/>
      <c r="T17" s="65"/>
      <c r="U17" s="65"/>
      <c r="V17" s="65"/>
      <c r="W17" s="65"/>
      <c r="X17" s="65"/>
    </row>
    <row r="18" spans="1:24" ht="73.5" customHeight="1">
      <c r="B18" s="57"/>
      <c r="C18" s="181" t="s">
        <v>44</v>
      </c>
      <c r="D18" s="182"/>
      <c r="E18" s="182"/>
      <c r="F18" s="182"/>
      <c r="G18" s="205"/>
      <c r="H18" s="59">
        <f t="shared" si="7"/>
        <v>205.56700999999998</v>
      </c>
      <c r="I18" s="74">
        <v>94.8</v>
      </c>
      <c r="J18" s="74">
        <v>104.6</v>
      </c>
      <c r="K18" s="74">
        <v>6.1670100000000003</v>
      </c>
      <c r="L18" s="75">
        <f t="shared" si="8"/>
        <v>0</v>
      </c>
      <c r="M18" s="74">
        <v>0</v>
      </c>
      <c r="N18" s="74">
        <v>0</v>
      </c>
      <c r="O18" s="74">
        <v>0</v>
      </c>
      <c r="P18" s="71" t="s">
        <v>45</v>
      </c>
      <c r="Q18" s="99"/>
      <c r="R18" s="98"/>
      <c r="S18" s="96"/>
      <c r="T18" s="65"/>
      <c r="U18" s="65"/>
      <c r="V18" s="65"/>
      <c r="W18" s="65"/>
      <c r="X18" s="65"/>
    </row>
    <row r="19" spans="1:24" ht="73.5" customHeight="1">
      <c r="B19" s="57"/>
      <c r="C19" s="181" t="s">
        <v>46</v>
      </c>
      <c r="D19" s="182"/>
      <c r="E19" s="182"/>
      <c r="F19" s="182"/>
      <c r="G19" s="205"/>
      <c r="H19" s="59">
        <f t="shared" si="7"/>
        <v>425.90000000000003</v>
      </c>
      <c r="I19" s="74">
        <v>404.6</v>
      </c>
      <c r="J19" s="74">
        <v>0</v>
      </c>
      <c r="K19" s="74">
        <v>21.3</v>
      </c>
      <c r="L19" s="75">
        <f t="shared" si="8"/>
        <v>425.90000000000003</v>
      </c>
      <c r="M19" s="74">
        <v>404.6</v>
      </c>
      <c r="N19" s="74"/>
      <c r="O19" s="74">
        <v>21.3</v>
      </c>
      <c r="P19" s="71" t="s">
        <v>63</v>
      </c>
      <c r="Q19" s="99"/>
      <c r="R19" s="98"/>
      <c r="S19" s="96"/>
      <c r="T19" s="65"/>
      <c r="U19" s="65"/>
      <c r="V19" s="65"/>
      <c r="W19" s="65"/>
      <c r="X19" s="65"/>
    </row>
    <row r="20" spans="1:24" ht="57.75" customHeight="1">
      <c r="B20" s="57"/>
      <c r="C20" s="181" t="s">
        <v>47</v>
      </c>
      <c r="D20" s="182"/>
      <c r="E20" s="182"/>
      <c r="F20" s="182"/>
      <c r="G20" s="205"/>
      <c r="H20" s="59">
        <f t="shared" si="7"/>
        <v>2758.35052</v>
      </c>
      <c r="I20" s="74">
        <v>80.2</v>
      </c>
      <c r="J20" s="74">
        <v>2595.4</v>
      </c>
      <c r="K20" s="74">
        <v>82.750519999999995</v>
      </c>
      <c r="L20" s="75">
        <f t="shared" si="8"/>
        <v>0</v>
      </c>
      <c r="M20" s="74">
        <v>0</v>
      </c>
      <c r="N20" s="74">
        <v>0</v>
      </c>
      <c r="O20" s="74">
        <v>0</v>
      </c>
      <c r="P20" s="71" t="s">
        <v>48</v>
      </c>
      <c r="Q20" s="99"/>
      <c r="R20" s="98"/>
      <c r="S20" s="96"/>
      <c r="T20" s="65"/>
      <c r="U20" s="65"/>
      <c r="V20" s="65"/>
      <c r="W20" s="65"/>
      <c r="X20" s="65"/>
    </row>
    <row r="21" spans="1:24" ht="87" customHeight="1">
      <c r="B21" s="57"/>
      <c r="C21" s="181" t="s">
        <v>28</v>
      </c>
      <c r="D21" s="182"/>
      <c r="E21" s="182"/>
      <c r="F21" s="182"/>
      <c r="G21" s="182"/>
      <c r="H21" s="59">
        <f t="shared" si="7"/>
        <v>330</v>
      </c>
      <c r="I21" s="74">
        <v>300</v>
      </c>
      <c r="J21" s="74">
        <v>0</v>
      </c>
      <c r="K21" s="74">
        <v>30</v>
      </c>
      <c r="L21" s="75">
        <f t="shared" si="8"/>
        <v>0</v>
      </c>
      <c r="M21" s="74">
        <v>0</v>
      </c>
      <c r="N21" s="74">
        <v>0</v>
      </c>
      <c r="O21" s="74">
        <v>0</v>
      </c>
      <c r="P21" s="80" t="s">
        <v>49</v>
      </c>
      <c r="Q21" s="100"/>
      <c r="R21" s="95"/>
      <c r="S21" s="96"/>
      <c r="T21" s="65"/>
      <c r="U21" s="65"/>
      <c r="V21" s="65"/>
      <c r="W21" s="65"/>
      <c r="X21" s="65"/>
    </row>
    <row r="22" spans="1:24">
      <c r="B22" s="57"/>
      <c r="C22" s="195" t="s">
        <v>30</v>
      </c>
      <c r="D22" s="196"/>
      <c r="E22" s="196"/>
      <c r="F22" s="196"/>
      <c r="G22" s="196"/>
      <c r="H22" s="58">
        <f>H23+H26</f>
        <v>5997.1117199999999</v>
      </c>
      <c r="I22" s="66">
        <f t="shared" ref="I22:N22" si="9">I23+I26</f>
        <v>1621.91535</v>
      </c>
      <c r="J22" s="66">
        <f t="shared" si="9"/>
        <v>4375.1963699999997</v>
      </c>
      <c r="K22" s="67"/>
      <c r="L22" s="58">
        <f t="shared" si="9"/>
        <v>0</v>
      </c>
      <c r="M22" s="66">
        <f t="shared" si="9"/>
        <v>0</v>
      </c>
      <c r="N22" s="66">
        <f t="shared" si="9"/>
        <v>0</v>
      </c>
      <c r="O22" s="67"/>
      <c r="P22" s="71"/>
      <c r="Q22" s="94"/>
      <c r="R22" s="95"/>
      <c r="S22" s="96"/>
      <c r="T22" s="65"/>
      <c r="U22" s="65"/>
      <c r="V22" s="65"/>
      <c r="W22" s="65"/>
      <c r="X22" s="65"/>
    </row>
    <row r="23" spans="1:24">
      <c r="B23" s="57"/>
      <c r="C23" s="177" t="s">
        <v>31</v>
      </c>
      <c r="D23" s="178"/>
      <c r="E23" s="178"/>
      <c r="F23" s="178"/>
      <c r="G23" s="178"/>
      <c r="H23" s="59">
        <f>H25</f>
        <v>2234.1070799999998</v>
      </c>
      <c r="I23" s="72">
        <f t="shared" ref="I23:J23" si="10">I25</f>
        <v>67.023210000000006</v>
      </c>
      <c r="J23" s="72">
        <f t="shared" si="10"/>
        <v>2167.0838699999999</v>
      </c>
      <c r="K23" s="73"/>
      <c r="L23" s="75">
        <f>L25</f>
        <v>0</v>
      </c>
      <c r="M23" s="78">
        <f t="shared" ref="M23:N23" si="11">M25</f>
        <v>0</v>
      </c>
      <c r="N23" s="78">
        <f t="shared" si="11"/>
        <v>0</v>
      </c>
      <c r="O23" s="79"/>
      <c r="P23" s="71"/>
      <c r="Q23" s="94"/>
      <c r="R23" s="95"/>
      <c r="S23" s="96"/>
      <c r="T23" s="65"/>
      <c r="U23" s="65"/>
      <c r="V23" s="65"/>
      <c r="W23" s="65"/>
      <c r="X23" s="65"/>
    </row>
    <row r="24" spans="1:24">
      <c r="B24" s="57"/>
      <c r="C24" s="179" t="s">
        <v>16</v>
      </c>
      <c r="D24" s="180"/>
      <c r="E24" s="180"/>
      <c r="F24" s="180"/>
      <c r="G24" s="180"/>
      <c r="H24" s="163"/>
      <c r="I24" s="164"/>
      <c r="J24" s="164"/>
      <c r="K24" s="165"/>
      <c r="L24" s="187"/>
      <c r="M24" s="188"/>
      <c r="N24" s="188"/>
      <c r="O24" s="189"/>
      <c r="P24" s="71"/>
      <c r="Q24" s="94"/>
      <c r="R24" s="95"/>
      <c r="S24" s="96"/>
      <c r="T24" s="65"/>
      <c r="U24" s="65"/>
      <c r="V24" s="65"/>
      <c r="W24" s="65"/>
      <c r="X24" s="65"/>
    </row>
    <row r="25" spans="1:24" ht="99" customHeight="1">
      <c r="B25" s="57"/>
      <c r="C25" s="190" t="s">
        <v>50</v>
      </c>
      <c r="D25" s="191"/>
      <c r="E25" s="191"/>
      <c r="F25" s="191"/>
      <c r="G25" s="191"/>
      <c r="H25" s="60">
        <f>SUM(I25:K25)</f>
        <v>2234.1070799999998</v>
      </c>
      <c r="I25" s="74">
        <v>67.023210000000006</v>
      </c>
      <c r="J25" s="74">
        <v>2167.0838699999999</v>
      </c>
      <c r="K25" s="74">
        <v>0</v>
      </c>
      <c r="L25" s="81">
        <f>SUM(M25:O25)</f>
        <v>0</v>
      </c>
      <c r="M25" s="82">
        <v>0</v>
      </c>
      <c r="N25" s="82">
        <v>0</v>
      </c>
      <c r="O25" s="82">
        <v>0</v>
      </c>
      <c r="P25" s="71" t="s">
        <v>51</v>
      </c>
      <c r="Q25" s="99"/>
      <c r="R25" s="98"/>
      <c r="S25" s="96"/>
      <c r="T25" s="65"/>
      <c r="U25" s="65"/>
      <c r="V25" s="65"/>
      <c r="W25" s="65"/>
      <c r="X25" s="65"/>
    </row>
    <row r="26" spans="1:24" ht="32.25" customHeight="1">
      <c r="B26" s="57"/>
      <c r="C26" s="177" t="s">
        <v>52</v>
      </c>
      <c r="D26" s="178"/>
      <c r="E26" s="178"/>
      <c r="F26" s="178"/>
      <c r="G26" s="178"/>
      <c r="H26" s="60">
        <f>SUM(H28:H29)</f>
        <v>3763.0046400000001</v>
      </c>
      <c r="I26" s="60">
        <f t="shared" ref="I26:L26" si="12">SUM(I28:I29)</f>
        <v>1554.8921399999999</v>
      </c>
      <c r="J26" s="60">
        <f t="shared" si="12"/>
        <v>2208.1125000000002</v>
      </c>
      <c r="K26" s="60">
        <f t="shared" si="12"/>
        <v>0</v>
      </c>
      <c r="L26" s="81">
        <f t="shared" si="12"/>
        <v>0</v>
      </c>
      <c r="M26" s="81">
        <f t="shared" ref="M26:O26" si="13">SUM(M28:M29)</f>
        <v>0</v>
      </c>
      <c r="N26" s="81">
        <f t="shared" si="13"/>
        <v>0</v>
      </c>
      <c r="O26" s="81">
        <f t="shared" si="13"/>
        <v>0</v>
      </c>
      <c r="P26" s="71"/>
      <c r="Q26" s="94"/>
      <c r="R26" s="95"/>
      <c r="S26" s="96"/>
      <c r="T26" s="65"/>
      <c r="U26" s="65"/>
      <c r="V26" s="65"/>
      <c r="W26" s="65"/>
      <c r="X26" s="65"/>
    </row>
    <row r="27" spans="1:24">
      <c r="B27" s="57"/>
      <c r="C27" s="179" t="s">
        <v>16</v>
      </c>
      <c r="D27" s="180"/>
      <c r="E27" s="180"/>
      <c r="F27" s="180"/>
      <c r="G27" s="180"/>
      <c r="H27" s="163"/>
      <c r="I27" s="164"/>
      <c r="J27" s="164"/>
      <c r="K27" s="165"/>
      <c r="L27" s="187"/>
      <c r="M27" s="188"/>
      <c r="N27" s="188"/>
      <c r="O27" s="189"/>
      <c r="P27" s="71"/>
      <c r="Q27" s="94"/>
      <c r="R27" s="95"/>
      <c r="S27" s="96"/>
      <c r="T27" s="65"/>
      <c r="U27" s="65"/>
      <c r="V27" s="65"/>
      <c r="W27" s="65"/>
      <c r="X27" s="65"/>
    </row>
    <row r="28" spans="1:24" ht="51.75" customHeight="1">
      <c r="B28" s="57"/>
      <c r="C28" s="190" t="s">
        <v>53</v>
      </c>
      <c r="D28" s="191"/>
      <c r="E28" s="191"/>
      <c r="F28" s="191"/>
      <c r="G28" s="191"/>
      <c r="H28" s="59">
        <f>SUM(I28:K28)</f>
        <v>2276.4046400000002</v>
      </c>
      <c r="I28" s="74">
        <v>68.292140000000003</v>
      </c>
      <c r="J28" s="74">
        <v>2208.1125000000002</v>
      </c>
      <c r="K28" s="74"/>
      <c r="L28" s="75">
        <f>SUM(M28:O28)</f>
        <v>0</v>
      </c>
      <c r="M28" s="82">
        <v>0</v>
      </c>
      <c r="N28" s="82">
        <v>0</v>
      </c>
      <c r="O28" s="82">
        <v>0</v>
      </c>
      <c r="P28" s="83" t="s">
        <v>54</v>
      </c>
      <c r="Q28" s="101"/>
      <c r="R28" s="98"/>
      <c r="S28" s="96"/>
      <c r="T28" s="65"/>
      <c r="U28" s="65"/>
      <c r="V28" s="65"/>
      <c r="W28" s="65"/>
      <c r="X28" s="65"/>
    </row>
    <row r="29" spans="1:24" ht="52.5" customHeight="1">
      <c r="B29" s="61"/>
      <c r="C29" s="190" t="s">
        <v>55</v>
      </c>
      <c r="D29" s="191"/>
      <c r="E29" s="191"/>
      <c r="F29" s="191"/>
      <c r="G29" s="204"/>
      <c r="H29" s="59">
        <f>SUM(I29:K29)</f>
        <v>1486.6</v>
      </c>
      <c r="I29" s="74">
        <v>1486.6</v>
      </c>
      <c r="J29" s="84">
        <v>0</v>
      </c>
      <c r="K29" s="85">
        <v>0</v>
      </c>
      <c r="L29" s="75">
        <f>SUM(M29:O29)</f>
        <v>0</v>
      </c>
      <c r="M29" s="84">
        <v>0</v>
      </c>
      <c r="N29" s="84">
        <v>0</v>
      </c>
      <c r="O29" s="85">
        <v>0</v>
      </c>
      <c r="P29" s="83" t="s">
        <v>54</v>
      </c>
      <c r="Q29" s="102"/>
      <c r="R29" s="103"/>
      <c r="S29" s="104"/>
      <c r="T29" s="65"/>
      <c r="U29" s="65"/>
      <c r="V29" s="65"/>
      <c r="W29" s="65"/>
      <c r="X29" s="65"/>
    </row>
    <row r="30" spans="1:24">
      <c r="B30" s="61"/>
      <c r="C30" s="173"/>
      <c r="D30" s="174"/>
      <c r="E30" s="174"/>
      <c r="F30" s="174"/>
      <c r="G30" s="174"/>
      <c r="H30" s="62"/>
      <c r="I30" s="86"/>
      <c r="J30" s="86"/>
      <c r="K30" s="87"/>
      <c r="L30" s="88"/>
      <c r="M30" s="86"/>
      <c r="N30" s="86"/>
      <c r="O30" s="87"/>
      <c r="P30" s="89"/>
      <c r="Q30" s="105"/>
      <c r="R30" s="106"/>
      <c r="S30" s="104"/>
      <c r="T30" s="65"/>
      <c r="U30" s="65"/>
      <c r="V30" s="65"/>
      <c r="W30" s="65"/>
      <c r="X30" s="65"/>
    </row>
    <row r="31" spans="1:24" ht="18.75">
      <c r="B31" s="63"/>
      <c r="C31" s="175" t="s">
        <v>39</v>
      </c>
      <c r="D31" s="176"/>
      <c r="E31" s="176"/>
      <c r="F31" s="176"/>
      <c r="G31" s="176"/>
      <c r="H31" s="64">
        <f>SUM(H10,H14,H22)</f>
        <v>22677.339250000001</v>
      </c>
      <c r="I31" s="90">
        <f t="shared" ref="I31:O31" si="14">SUM(I10,I14,I22)</f>
        <v>5743.5518199999997</v>
      </c>
      <c r="J31" s="90">
        <f t="shared" si="14"/>
        <v>12197.8089</v>
      </c>
      <c r="K31" s="90">
        <f t="shared" si="14"/>
        <v>2035.9785300000003</v>
      </c>
      <c r="L31" s="64">
        <f t="shared" si="14"/>
        <v>1998.7640000000001</v>
      </c>
      <c r="M31" s="90">
        <f t="shared" si="14"/>
        <v>1544.4</v>
      </c>
      <c r="N31" s="90">
        <f t="shared" si="14"/>
        <v>0</v>
      </c>
      <c r="O31" s="91">
        <f t="shared" si="14"/>
        <v>454.36400000000003</v>
      </c>
      <c r="P31" s="92"/>
      <c r="Q31" s="107"/>
      <c r="R31" s="108"/>
      <c r="S31" s="109"/>
      <c r="T31" s="65"/>
      <c r="U31" s="65"/>
      <c r="V31" s="65"/>
      <c r="W31" s="65"/>
      <c r="X31" s="65"/>
    </row>
    <row r="32" spans="1:24">
      <c r="A32" s="65"/>
      <c r="B32" s="65"/>
      <c r="C32" s="168"/>
      <c r="D32" s="168"/>
      <c r="E32" s="168"/>
      <c r="F32" s="168"/>
      <c r="G32" s="168"/>
      <c r="H32" s="56"/>
      <c r="I32" s="93"/>
      <c r="J32" s="93"/>
      <c r="K32" s="93"/>
      <c r="L32" s="93"/>
      <c r="M32" s="93"/>
      <c r="N32" s="93"/>
      <c r="O32" s="93"/>
      <c r="P32" s="65"/>
      <c r="Q32" s="65"/>
      <c r="R32" s="65"/>
      <c r="S32" s="65"/>
      <c r="T32" s="65"/>
      <c r="U32" s="65"/>
      <c r="V32" s="65"/>
      <c r="W32" s="65"/>
      <c r="X32" s="65"/>
    </row>
    <row r="33" spans="1:24">
      <c r="A33" s="65"/>
      <c r="B33" s="65"/>
      <c r="C33" s="168"/>
      <c r="D33" s="168"/>
      <c r="E33" s="168"/>
      <c r="F33" s="168"/>
      <c r="G33" s="168"/>
      <c r="H33" s="56"/>
      <c r="I33" s="93"/>
      <c r="J33" s="93"/>
      <c r="K33" s="93"/>
      <c r="L33" s="93"/>
      <c r="M33" s="93"/>
      <c r="N33" s="93"/>
      <c r="O33" s="93"/>
      <c r="P33" s="65"/>
      <c r="Q33" s="65"/>
      <c r="R33" s="65"/>
      <c r="S33" s="65"/>
      <c r="T33" s="65"/>
      <c r="U33" s="65"/>
      <c r="V33" s="65"/>
      <c r="W33" s="65"/>
      <c r="X33" s="65"/>
    </row>
    <row r="34" spans="1:24">
      <c r="A34" s="65"/>
      <c r="B34" s="65"/>
      <c r="C34" s="168"/>
      <c r="D34" s="168"/>
      <c r="E34" s="168"/>
      <c r="F34" s="168"/>
      <c r="G34" s="168"/>
      <c r="H34" s="56"/>
      <c r="I34" s="93"/>
      <c r="J34" s="93"/>
      <c r="K34" s="93"/>
      <c r="L34" s="93"/>
      <c r="M34" s="93"/>
      <c r="N34" s="93"/>
      <c r="O34" s="93"/>
      <c r="P34" s="65"/>
      <c r="Q34" s="65"/>
      <c r="R34" s="65"/>
      <c r="S34" s="65"/>
      <c r="T34" s="65"/>
      <c r="U34" s="65"/>
      <c r="V34" s="65"/>
      <c r="W34" s="65"/>
      <c r="X34" s="65"/>
    </row>
    <row r="35" spans="1:24">
      <c r="A35" s="65"/>
      <c r="B35" s="65"/>
      <c r="C35" s="168"/>
      <c r="D35" s="168"/>
      <c r="E35" s="168"/>
      <c r="F35" s="168"/>
      <c r="G35" s="168"/>
      <c r="H35" s="56"/>
      <c r="I35" s="93"/>
      <c r="J35" s="93"/>
      <c r="K35" s="93"/>
      <c r="L35" s="93"/>
      <c r="M35" s="93"/>
      <c r="N35" s="93"/>
      <c r="O35" s="93"/>
      <c r="P35" s="65"/>
      <c r="Q35" s="65"/>
      <c r="R35" s="65"/>
      <c r="S35" s="65"/>
      <c r="T35" s="65"/>
      <c r="U35" s="65"/>
      <c r="V35" s="65"/>
      <c r="W35" s="65"/>
      <c r="X35" s="65"/>
    </row>
    <row r="36" spans="1:24">
      <c r="A36" s="65"/>
      <c r="B36" s="65"/>
      <c r="C36" s="168"/>
      <c r="D36" s="168"/>
      <c r="E36" s="168"/>
      <c r="F36" s="168"/>
      <c r="G36" s="168"/>
      <c r="H36" s="56"/>
      <c r="I36" s="93"/>
      <c r="J36" s="93"/>
      <c r="K36" s="93"/>
      <c r="L36" s="93"/>
      <c r="M36" s="93"/>
      <c r="N36" s="93"/>
      <c r="O36" s="93"/>
      <c r="P36" s="65"/>
      <c r="Q36" s="65"/>
      <c r="R36" s="65"/>
      <c r="S36" s="65"/>
      <c r="T36" s="65"/>
      <c r="U36" s="65"/>
      <c r="V36" s="65"/>
      <c r="W36" s="65"/>
      <c r="X36" s="65"/>
    </row>
    <row r="37" spans="1:24">
      <c r="A37" s="65"/>
      <c r="B37" s="65"/>
      <c r="C37" s="168"/>
      <c r="D37" s="168"/>
      <c r="E37" s="168"/>
      <c r="F37" s="168"/>
      <c r="G37" s="168"/>
      <c r="H37" s="56"/>
      <c r="I37" s="93"/>
      <c r="J37" s="93"/>
      <c r="K37" s="93"/>
      <c r="L37" s="93"/>
      <c r="M37" s="93"/>
      <c r="N37" s="93"/>
      <c r="O37" s="93"/>
      <c r="P37" s="65"/>
      <c r="Q37" s="65"/>
      <c r="R37" s="65"/>
      <c r="S37" s="65"/>
      <c r="T37" s="65"/>
      <c r="U37" s="65"/>
      <c r="V37" s="65"/>
      <c r="W37" s="65"/>
      <c r="X37" s="65"/>
    </row>
    <row r="38" spans="1:24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</row>
    <row r="39" spans="1:24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</row>
    <row r="40" spans="1:24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</row>
    <row r="41" spans="1:24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</row>
  </sheetData>
  <mergeCells count="55">
    <mergeCell ref="P2:S2"/>
    <mergeCell ref="C10:G10"/>
    <mergeCell ref="C11:G11"/>
    <mergeCell ref="C12:G12"/>
    <mergeCell ref="H12:K12"/>
    <mergeCell ref="L12:O12"/>
    <mergeCell ref="L8:L9"/>
    <mergeCell ref="M8:M9"/>
    <mergeCell ref="N8:N9"/>
    <mergeCell ref="O8:O9"/>
    <mergeCell ref="P6:P9"/>
    <mergeCell ref="Q6:Q9"/>
    <mergeCell ref="R4:R9"/>
    <mergeCell ref="S4:S9"/>
    <mergeCell ref="P4:Q5"/>
    <mergeCell ref="C13:G13"/>
    <mergeCell ref="C14:G14"/>
    <mergeCell ref="C15:G15"/>
    <mergeCell ref="C16:G16"/>
    <mergeCell ref="H16:K16"/>
    <mergeCell ref="L16:O16"/>
    <mergeCell ref="C17:G17"/>
    <mergeCell ref="C18:G18"/>
    <mergeCell ref="C19:G19"/>
    <mergeCell ref="C20:G20"/>
    <mergeCell ref="C21:G21"/>
    <mergeCell ref="C22:G22"/>
    <mergeCell ref="C23:G23"/>
    <mergeCell ref="C24:G24"/>
    <mergeCell ref="H24:K24"/>
    <mergeCell ref="L24:O24"/>
    <mergeCell ref="C25:G25"/>
    <mergeCell ref="C26:G26"/>
    <mergeCell ref="C27:G27"/>
    <mergeCell ref="H27:K27"/>
    <mergeCell ref="L27:O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B4:B9"/>
    <mergeCell ref="H8:H9"/>
    <mergeCell ref="I8:I9"/>
    <mergeCell ref="J8:J9"/>
    <mergeCell ref="K8:K9"/>
    <mergeCell ref="C4:G9"/>
    <mergeCell ref="H4:O5"/>
    <mergeCell ref="H6:K7"/>
    <mergeCell ref="L6:O7"/>
  </mergeCells>
  <pageMargins left="0.25" right="0.25" top="0.75" bottom="0.75" header="0.3" footer="0.3"/>
  <pageSetup paperSize="9" scale="4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zoomScale="85" zoomScaleNormal="85" zoomScalePageLayoutView="60" workbookViewId="0">
      <selection activeCell="P2" sqref="P2:S2"/>
    </sheetView>
  </sheetViews>
  <sheetFormatPr defaultColWidth="9.140625" defaultRowHeight="15"/>
  <cols>
    <col min="1" max="1" width="7.7109375" style="55" customWidth="1"/>
    <col min="2" max="2" width="5.140625" style="55" customWidth="1"/>
    <col min="3" max="6" width="9.140625" style="55"/>
    <col min="7" max="7" width="9.85546875" style="55" customWidth="1"/>
    <col min="8" max="8" width="14.7109375" style="55" customWidth="1"/>
    <col min="9" max="9" width="14.42578125" style="55" customWidth="1"/>
    <col min="10" max="10" width="16" style="55" customWidth="1"/>
    <col min="11" max="11" width="15.5703125" style="55" customWidth="1"/>
    <col min="12" max="12" width="12" style="55" customWidth="1"/>
    <col min="13" max="13" width="16.140625" style="55" customWidth="1"/>
    <col min="14" max="14" width="16.7109375" style="55" customWidth="1"/>
    <col min="15" max="15" width="17.7109375" style="55" customWidth="1"/>
    <col min="16" max="16" width="31.7109375" style="55" customWidth="1"/>
    <col min="17" max="17" width="31" style="55" customWidth="1"/>
    <col min="18" max="18" width="23.140625" style="55" customWidth="1"/>
    <col min="19" max="19" width="15.140625" style="55" customWidth="1"/>
    <col min="20" max="16384" width="9.140625" style="55"/>
  </cols>
  <sheetData>
    <row r="2" spans="2:24">
      <c r="P2" s="200" t="s">
        <v>65</v>
      </c>
      <c r="Q2" s="200"/>
      <c r="R2" s="200"/>
      <c r="S2" s="200"/>
      <c r="T2" s="65"/>
      <c r="U2" s="65"/>
      <c r="V2" s="65"/>
      <c r="W2" s="65"/>
      <c r="X2" s="65"/>
    </row>
    <row r="3" spans="2:24">
      <c r="T3" s="65"/>
      <c r="U3" s="65"/>
      <c r="V3" s="65"/>
      <c r="W3" s="65"/>
      <c r="X3" s="65"/>
    </row>
    <row r="4" spans="2:24" ht="15" customHeight="1">
      <c r="B4" s="169"/>
      <c r="C4" s="149" t="s">
        <v>1</v>
      </c>
      <c r="D4" s="150"/>
      <c r="E4" s="150"/>
      <c r="F4" s="150"/>
      <c r="G4" s="150"/>
      <c r="H4" s="155" t="s">
        <v>2</v>
      </c>
      <c r="I4" s="150"/>
      <c r="J4" s="150"/>
      <c r="K4" s="150"/>
      <c r="L4" s="150"/>
      <c r="M4" s="150"/>
      <c r="N4" s="150"/>
      <c r="O4" s="156"/>
      <c r="P4" s="155" t="s">
        <v>3</v>
      </c>
      <c r="Q4" s="156"/>
      <c r="R4" s="201" t="s">
        <v>4</v>
      </c>
      <c r="S4" s="146" t="s">
        <v>5</v>
      </c>
      <c r="T4" s="65"/>
      <c r="U4" s="65"/>
      <c r="V4" s="65"/>
      <c r="W4" s="65"/>
      <c r="X4" s="65"/>
    </row>
    <row r="5" spans="2:24">
      <c r="B5" s="170"/>
      <c r="C5" s="151"/>
      <c r="D5" s="152"/>
      <c r="E5" s="152"/>
      <c r="F5" s="152"/>
      <c r="G5" s="152"/>
      <c r="H5" s="157"/>
      <c r="I5" s="158"/>
      <c r="J5" s="158"/>
      <c r="K5" s="158"/>
      <c r="L5" s="158"/>
      <c r="M5" s="158"/>
      <c r="N5" s="158"/>
      <c r="O5" s="159"/>
      <c r="P5" s="157"/>
      <c r="Q5" s="159"/>
      <c r="R5" s="202"/>
      <c r="S5" s="147"/>
      <c r="T5" s="65"/>
      <c r="U5" s="65"/>
      <c r="V5" s="65"/>
      <c r="W5" s="65"/>
      <c r="X5" s="65"/>
    </row>
    <row r="6" spans="2:24" ht="15" customHeight="1">
      <c r="B6" s="170"/>
      <c r="C6" s="151"/>
      <c r="D6" s="152"/>
      <c r="E6" s="152"/>
      <c r="F6" s="152"/>
      <c r="G6" s="152"/>
      <c r="H6" s="160" t="s">
        <v>6</v>
      </c>
      <c r="I6" s="161"/>
      <c r="J6" s="161"/>
      <c r="K6" s="162"/>
      <c r="L6" s="155" t="s">
        <v>7</v>
      </c>
      <c r="M6" s="150"/>
      <c r="N6" s="150"/>
      <c r="O6" s="156"/>
      <c r="P6" s="201" t="s">
        <v>8</v>
      </c>
      <c r="Q6" s="146" t="s">
        <v>9</v>
      </c>
      <c r="R6" s="202"/>
      <c r="S6" s="147"/>
      <c r="T6" s="65"/>
      <c r="U6" s="65"/>
      <c r="V6" s="65"/>
      <c r="W6" s="65"/>
      <c r="X6" s="65"/>
    </row>
    <row r="7" spans="2:24" ht="10.5" customHeight="1">
      <c r="B7" s="170"/>
      <c r="C7" s="151"/>
      <c r="D7" s="152"/>
      <c r="E7" s="152"/>
      <c r="F7" s="152"/>
      <c r="G7" s="152"/>
      <c r="H7" s="163"/>
      <c r="I7" s="164"/>
      <c r="J7" s="164"/>
      <c r="K7" s="165"/>
      <c r="L7" s="166"/>
      <c r="M7" s="154"/>
      <c r="N7" s="154"/>
      <c r="O7" s="167"/>
      <c r="P7" s="202"/>
      <c r="Q7" s="147"/>
      <c r="R7" s="202"/>
      <c r="S7" s="147"/>
      <c r="T7" s="65"/>
      <c r="U7" s="65"/>
      <c r="V7" s="65"/>
      <c r="W7" s="65"/>
      <c r="X7" s="65"/>
    </row>
    <row r="8" spans="2:24">
      <c r="B8" s="170"/>
      <c r="C8" s="151"/>
      <c r="D8" s="152"/>
      <c r="E8" s="152"/>
      <c r="F8" s="152"/>
      <c r="G8" s="152"/>
      <c r="H8" s="172" t="s">
        <v>10</v>
      </c>
      <c r="I8" s="164" t="s">
        <v>11</v>
      </c>
      <c r="J8" s="164" t="s">
        <v>12</v>
      </c>
      <c r="K8" s="165" t="s">
        <v>13</v>
      </c>
      <c r="L8" s="172" t="s">
        <v>10</v>
      </c>
      <c r="M8" s="164" t="s">
        <v>11</v>
      </c>
      <c r="N8" s="164" t="s">
        <v>12</v>
      </c>
      <c r="O8" s="165" t="s">
        <v>13</v>
      </c>
      <c r="P8" s="202"/>
      <c r="Q8" s="147"/>
      <c r="R8" s="202"/>
      <c r="S8" s="147"/>
      <c r="T8" s="65"/>
      <c r="U8" s="65"/>
      <c r="V8" s="65"/>
      <c r="W8" s="65"/>
      <c r="X8" s="65"/>
    </row>
    <row r="9" spans="2:24" ht="28.5" customHeight="1">
      <c r="B9" s="171"/>
      <c r="C9" s="153"/>
      <c r="D9" s="154"/>
      <c r="E9" s="154"/>
      <c r="F9" s="154"/>
      <c r="G9" s="154"/>
      <c r="H9" s="172"/>
      <c r="I9" s="164"/>
      <c r="J9" s="164"/>
      <c r="K9" s="165"/>
      <c r="L9" s="172"/>
      <c r="M9" s="164"/>
      <c r="N9" s="164"/>
      <c r="O9" s="165"/>
      <c r="P9" s="203"/>
      <c r="Q9" s="148"/>
      <c r="R9" s="203"/>
      <c r="S9" s="148"/>
      <c r="T9" s="65"/>
      <c r="U9" s="65"/>
      <c r="V9" s="65"/>
      <c r="W9" s="65"/>
      <c r="X9" s="65"/>
    </row>
    <row r="10" spans="2:24" ht="27.75" customHeight="1">
      <c r="B10" s="57"/>
      <c r="C10" s="183" t="s">
        <v>14</v>
      </c>
      <c r="D10" s="184"/>
      <c r="E10" s="184"/>
      <c r="F10" s="184"/>
      <c r="G10" s="184"/>
      <c r="H10" s="58">
        <f>H11</f>
        <v>8960.61</v>
      </c>
      <c r="I10" s="66">
        <f t="shared" ref="I10:L10" si="0">I11</f>
        <v>241.93647000000001</v>
      </c>
      <c r="J10" s="66">
        <f t="shared" si="0"/>
        <v>7822.6125300000003</v>
      </c>
      <c r="K10" s="67">
        <f t="shared" si="0"/>
        <v>896.06100000000004</v>
      </c>
      <c r="L10" s="68">
        <f t="shared" si="0"/>
        <v>0</v>
      </c>
      <c r="M10" s="69">
        <f t="shared" ref="M10:O10" si="1">M11</f>
        <v>0</v>
      </c>
      <c r="N10" s="69">
        <f t="shared" si="1"/>
        <v>0</v>
      </c>
      <c r="O10" s="70">
        <f t="shared" si="1"/>
        <v>0</v>
      </c>
      <c r="P10" s="71"/>
      <c r="Q10" s="94"/>
      <c r="R10" s="95"/>
      <c r="S10" s="96"/>
      <c r="T10" s="65"/>
      <c r="U10" s="65"/>
      <c r="V10" s="65"/>
      <c r="W10" s="65"/>
      <c r="X10" s="65"/>
    </row>
    <row r="11" spans="2:24" ht="34.5" customHeight="1">
      <c r="B11" s="57"/>
      <c r="C11" s="185" t="s">
        <v>15</v>
      </c>
      <c r="D11" s="186"/>
      <c r="E11" s="186"/>
      <c r="F11" s="186"/>
      <c r="G11" s="186"/>
      <c r="H11" s="59">
        <f>H13</f>
        <v>8960.61</v>
      </c>
      <c r="I11" s="72">
        <f t="shared" ref="I11:O11" si="2">I13</f>
        <v>241.93647000000001</v>
      </c>
      <c r="J11" s="72">
        <f t="shared" si="2"/>
        <v>7822.6125300000003</v>
      </c>
      <c r="K11" s="73">
        <f t="shared" si="2"/>
        <v>896.06100000000004</v>
      </c>
      <c r="L11" s="59">
        <f t="shared" si="2"/>
        <v>0</v>
      </c>
      <c r="M11" s="72">
        <f t="shared" si="2"/>
        <v>0</v>
      </c>
      <c r="N11" s="72">
        <f t="shared" si="2"/>
        <v>0</v>
      </c>
      <c r="O11" s="73">
        <f t="shared" si="2"/>
        <v>0</v>
      </c>
      <c r="P11" s="71"/>
      <c r="Q11" s="94"/>
      <c r="R11" s="95"/>
      <c r="S11" s="96"/>
      <c r="T11" s="65"/>
      <c r="U11" s="65"/>
      <c r="V11" s="65"/>
      <c r="W11" s="65"/>
      <c r="X11" s="65"/>
    </row>
    <row r="12" spans="2:24" ht="15.75" customHeight="1">
      <c r="B12" s="57"/>
      <c r="C12" s="179" t="s">
        <v>16</v>
      </c>
      <c r="D12" s="180"/>
      <c r="E12" s="180"/>
      <c r="F12" s="180"/>
      <c r="G12" s="180"/>
      <c r="H12" s="163"/>
      <c r="I12" s="164"/>
      <c r="J12" s="164"/>
      <c r="K12" s="165"/>
      <c r="L12" s="187"/>
      <c r="M12" s="188"/>
      <c r="N12" s="188"/>
      <c r="O12" s="189"/>
      <c r="P12" s="71"/>
      <c r="Q12" s="94"/>
      <c r="R12" s="95"/>
      <c r="S12" s="96"/>
      <c r="T12" s="65"/>
      <c r="U12" s="65"/>
      <c r="V12" s="65"/>
      <c r="W12" s="65"/>
      <c r="X12" s="65"/>
    </row>
    <row r="13" spans="2:24" ht="39.75" customHeight="1">
      <c r="B13" s="57"/>
      <c r="C13" s="181" t="s">
        <v>17</v>
      </c>
      <c r="D13" s="182"/>
      <c r="E13" s="182"/>
      <c r="F13" s="182"/>
      <c r="G13" s="182"/>
      <c r="H13" s="59">
        <f>SUM(I13:K13)</f>
        <v>8960.61</v>
      </c>
      <c r="I13" s="74">
        <v>241.93647000000001</v>
      </c>
      <c r="J13" s="74">
        <v>7822.6125300000003</v>
      </c>
      <c r="K13" s="74">
        <v>896.06100000000004</v>
      </c>
      <c r="L13" s="75">
        <f>SUM(M13:O13)</f>
        <v>0</v>
      </c>
      <c r="M13" s="76">
        <v>0</v>
      </c>
      <c r="N13" s="76">
        <v>0</v>
      </c>
      <c r="O13" s="77">
        <v>0</v>
      </c>
      <c r="P13" s="71" t="s">
        <v>43</v>
      </c>
      <c r="Q13" s="94"/>
      <c r="R13" s="95"/>
      <c r="S13" s="96"/>
      <c r="T13" s="65"/>
      <c r="U13" s="65"/>
      <c r="V13" s="65"/>
      <c r="W13" s="65"/>
      <c r="X13" s="65"/>
    </row>
    <row r="14" spans="2:24">
      <c r="B14" s="57"/>
      <c r="C14" s="183" t="s">
        <v>19</v>
      </c>
      <c r="D14" s="184"/>
      <c r="E14" s="184"/>
      <c r="F14" s="184"/>
      <c r="G14" s="184"/>
      <c r="H14" s="58">
        <f>H15</f>
        <v>7719.6175299999995</v>
      </c>
      <c r="I14" s="66">
        <f t="shared" ref="I14:L14" si="3">I15</f>
        <v>3879.7</v>
      </c>
      <c r="J14" s="66"/>
      <c r="K14" s="67">
        <f t="shared" si="3"/>
        <v>1139.9175300000002</v>
      </c>
      <c r="L14" s="68">
        <f t="shared" si="3"/>
        <v>2328.7640000000001</v>
      </c>
      <c r="M14" s="69">
        <f t="shared" ref="M14:O14" si="4">M15</f>
        <v>1844.4</v>
      </c>
      <c r="N14" s="69"/>
      <c r="O14" s="70">
        <f t="shared" si="4"/>
        <v>484.36400000000003</v>
      </c>
      <c r="P14" s="71"/>
      <c r="Q14" s="94"/>
      <c r="R14" s="95"/>
      <c r="S14" s="96"/>
      <c r="T14" s="65"/>
      <c r="U14" s="65"/>
      <c r="V14" s="65"/>
      <c r="W14" s="65"/>
      <c r="X14" s="65"/>
    </row>
    <row r="15" spans="2:24">
      <c r="B15" s="57"/>
      <c r="C15" s="185" t="s">
        <v>20</v>
      </c>
      <c r="D15" s="186"/>
      <c r="E15" s="186"/>
      <c r="F15" s="186"/>
      <c r="G15" s="186"/>
      <c r="H15" s="59">
        <f>SUM(H17:H21)</f>
        <v>7719.6175299999995</v>
      </c>
      <c r="I15" s="72">
        <f t="shared" ref="I15:L15" si="5">SUM(I17:I21)</f>
        <v>3879.7</v>
      </c>
      <c r="J15" s="72"/>
      <c r="K15" s="73">
        <f t="shared" si="5"/>
        <v>1139.9175300000002</v>
      </c>
      <c r="L15" s="75">
        <f t="shared" si="5"/>
        <v>2328.7640000000001</v>
      </c>
      <c r="M15" s="78">
        <f t="shared" ref="M15:O15" si="6">SUM(M17:M21)</f>
        <v>1844.4</v>
      </c>
      <c r="N15" s="78"/>
      <c r="O15" s="79">
        <f t="shared" si="6"/>
        <v>484.36400000000003</v>
      </c>
      <c r="P15" s="71"/>
      <c r="Q15" s="94"/>
      <c r="R15" s="95"/>
      <c r="S15" s="96"/>
      <c r="T15" s="65"/>
      <c r="U15" s="65"/>
      <c r="V15" s="65"/>
      <c r="W15" s="65"/>
      <c r="X15" s="65"/>
    </row>
    <row r="16" spans="2:24">
      <c r="B16" s="57"/>
      <c r="C16" s="179" t="s">
        <v>16</v>
      </c>
      <c r="D16" s="180"/>
      <c r="E16" s="180"/>
      <c r="F16" s="180"/>
      <c r="G16" s="180"/>
      <c r="H16" s="197"/>
      <c r="I16" s="198"/>
      <c r="J16" s="198"/>
      <c r="K16" s="199"/>
      <c r="L16" s="192"/>
      <c r="M16" s="193"/>
      <c r="N16" s="193"/>
      <c r="O16" s="194"/>
      <c r="P16" s="71"/>
      <c r="Q16" s="94"/>
      <c r="R16" s="95"/>
      <c r="S16" s="96"/>
      <c r="T16" s="65"/>
      <c r="U16" s="65"/>
      <c r="V16" s="65"/>
      <c r="W16" s="65"/>
      <c r="X16" s="65"/>
    </row>
    <row r="17" spans="1:24" ht="73.5" customHeight="1">
      <c r="B17" s="57"/>
      <c r="C17" s="181" t="s">
        <v>21</v>
      </c>
      <c r="D17" s="182"/>
      <c r="E17" s="182"/>
      <c r="F17" s="182"/>
      <c r="G17" s="182"/>
      <c r="H17" s="59">
        <f t="shared" ref="H17:H21" si="7">SUM(I17:K17)</f>
        <v>3999.8</v>
      </c>
      <c r="I17" s="74">
        <v>3000.1</v>
      </c>
      <c r="J17" s="74">
        <v>0</v>
      </c>
      <c r="K17" s="74">
        <v>999.7</v>
      </c>
      <c r="L17" s="75">
        <f t="shared" ref="L17:L21" si="8">SUM(M17:O17)</f>
        <v>1572.864</v>
      </c>
      <c r="M17" s="74">
        <v>1139.8</v>
      </c>
      <c r="N17" s="74"/>
      <c r="O17" s="74">
        <v>433.06400000000002</v>
      </c>
      <c r="P17" s="80" t="s">
        <v>22</v>
      </c>
      <c r="Q17" s="97"/>
      <c r="R17" s="98"/>
      <c r="S17" s="96"/>
      <c r="T17" s="65"/>
      <c r="U17" s="65"/>
      <c r="V17" s="65"/>
      <c r="W17" s="65"/>
      <c r="X17" s="65"/>
    </row>
    <row r="18" spans="1:24" ht="73.5" customHeight="1">
      <c r="B18" s="57"/>
      <c r="C18" s="181" t="s">
        <v>44</v>
      </c>
      <c r="D18" s="182"/>
      <c r="E18" s="182"/>
      <c r="F18" s="182"/>
      <c r="G18" s="205"/>
      <c r="H18" s="59">
        <f t="shared" si="7"/>
        <v>205.56700999999998</v>
      </c>
      <c r="I18" s="74">
        <v>94.8</v>
      </c>
      <c r="J18" s="74">
        <v>104.6</v>
      </c>
      <c r="K18" s="74">
        <v>6.1670100000000003</v>
      </c>
      <c r="L18" s="75">
        <f t="shared" si="8"/>
        <v>0</v>
      </c>
      <c r="M18" s="74">
        <v>0</v>
      </c>
      <c r="N18" s="74">
        <v>0</v>
      </c>
      <c r="O18" s="74">
        <v>0</v>
      </c>
      <c r="P18" s="71" t="s">
        <v>45</v>
      </c>
      <c r="Q18" s="99"/>
      <c r="R18" s="98"/>
      <c r="S18" s="96"/>
      <c r="T18" s="65"/>
      <c r="U18" s="65"/>
      <c r="V18" s="65"/>
      <c r="W18" s="65"/>
      <c r="X18" s="65"/>
    </row>
    <row r="19" spans="1:24" ht="73.5" customHeight="1">
      <c r="B19" s="57"/>
      <c r="C19" s="181" t="s">
        <v>46</v>
      </c>
      <c r="D19" s="182"/>
      <c r="E19" s="182"/>
      <c r="F19" s="182"/>
      <c r="G19" s="205"/>
      <c r="H19" s="59">
        <f t="shared" si="7"/>
        <v>425.90000000000003</v>
      </c>
      <c r="I19" s="74">
        <v>404.6</v>
      </c>
      <c r="J19" s="74">
        <v>0</v>
      </c>
      <c r="K19" s="74">
        <v>21.3</v>
      </c>
      <c r="L19" s="75">
        <f t="shared" si="8"/>
        <v>425.90000000000003</v>
      </c>
      <c r="M19" s="74">
        <v>404.6</v>
      </c>
      <c r="N19" s="74"/>
      <c r="O19" s="74">
        <v>21.3</v>
      </c>
      <c r="P19" s="71" t="s">
        <v>63</v>
      </c>
      <c r="Q19" s="99"/>
      <c r="R19" s="98"/>
      <c r="S19" s="96"/>
      <c r="T19" s="65"/>
      <c r="U19" s="65"/>
      <c r="V19" s="65"/>
      <c r="W19" s="65"/>
      <c r="X19" s="65"/>
    </row>
    <row r="20" spans="1:24" ht="57.75" customHeight="1">
      <c r="B20" s="57"/>
      <c r="C20" s="181" t="s">
        <v>47</v>
      </c>
      <c r="D20" s="182"/>
      <c r="E20" s="182"/>
      <c r="F20" s="182"/>
      <c r="G20" s="205"/>
      <c r="H20" s="59">
        <f t="shared" si="7"/>
        <v>2758.35052</v>
      </c>
      <c r="I20" s="74">
        <v>80.2</v>
      </c>
      <c r="J20" s="74">
        <v>2595.4</v>
      </c>
      <c r="K20" s="74">
        <v>82.750519999999995</v>
      </c>
      <c r="L20" s="75">
        <f t="shared" si="8"/>
        <v>0</v>
      </c>
      <c r="M20" s="74">
        <v>0</v>
      </c>
      <c r="N20" s="74">
        <v>0</v>
      </c>
      <c r="O20" s="74">
        <v>0</v>
      </c>
      <c r="P20" s="71" t="s">
        <v>48</v>
      </c>
      <c r="Q20" s="99"/>
      <c r="R20" s="98"/>
      <c r="S20" s="96"/>
      <c r="T20" s="65"/>
      <c r="U20" s="65"/>
      <c r="V20" s="65"/>
      <c r="W20" s="65"/>
      <c r="X20" s="65"/>
    </row>
    <row r="21" spans="1:24" ht="87" customHeight="1">
      <c r="B21" s="57"/>
      <c r="C21" s="181" t="s">
        <v>28</v>
      </c>
      <c r="D21" s="182"/>
      <c r="E21" s="182"/>
      <c r="F21" s="182"/>
      <c r="G21" s="182"/>
      <c r="H21" s="59">
        <f t="shared" si="7"/>
        <v>330</v>
      </c>
      <c r="I21" s="74">
        <v>300</v>
      </c>
      <c r="J21" s="74">
        <v>0</v>
      </c>
      <c r="K21" s="74">
        <v>30</v>
      </c>
      <c r="L21" s="75">
        <f t="shared" si="8"/>
        <v>330</v>
      </c>
      <c r="M21" s="74">
        <v>300</v>
      </c>
      <c r="N21" s="74">
        <v>0</v>
      </c>
      <c r="O21" s="74">
        <v>30</v>
      </c>
      <c r="P21" s="80" t="s">
        <v>49</v>
      </c>
      <c r="Q21" s="100"/>
      <c r="R21" s="95"/>
      <c r="S21" s="96"/>
      <c r="T21" s="65"/>
      <c r="U21" s="65"/>
      <c r="V21" s="65"/>
      <c r="W21" s="65"/>
      <c r="X21" s="65"/>
    </row>
    <row r="22" spans="1:24">
      <c r="B22" s="57"/>
      <c r="C22" s="195" t="s">
        <v>30</v>
      </c>
      <c r="D22" s="196"/>
      <c r="E22" s="196"/>
      <c r="F22" s="196"/>
      <c r="G22" s="196"/>
      <c r="H22" s="58">
        <f>H23+H26</f>
        <v>5997.1117199999999</v>
      </c>
      <c r="I22" s="66">
        <f t="shared" ref="I22:N22" si="9">I23+I26</f>
        <v>1621.91535</v>
      </c>
      <c r="J22" s="66">
        <f t="shared" si="9"/>
        <v>4375.1963699999997</v>
      </c>
      <c r="K22" s="67"/>
      <c r="L22" s="58">
        <f t="shared" si="9"/>
        <v>0</v>
      </c>
      <c r="M22" s="66">
        <f t="shared" si="9"/>
        <v>0</v>
      </c>
      <c r="N22" s="66">
        <f t="shared" si="9"/>
        <v>0</v>
      </c>
      <c r="O22" s="67"/>
      <c r="P22" s="71"/>
      <c r="Q22" s="94"/>
      <c r="R22" s="95"/>
      <c r="S22" s="96"/>
      <c r="T22" s="65"/>
      <c r="U22" s="65"/>
      <c r="V22" s="65"/>
      <c r="W22" s="65"/>
      <c r="X22" s="65"/>
    </row>
    <row r="23" spans="1:24">
      <c r="B23" s="57"/>
      <c r="C23" s="177" t="s">
        <v>31</v>
      </c>
      <c r="D23" s="178"/>
      <c r="E23" s="178"/>
      <c r="F23" s="178"/>
      <c r="G23" s="178"/>
      <c r="H23" s="59">
        <f>H25</f>
        <v>2234.1070799999998</v>
      </c>
      <c r="I23" s="72">
        <f t="shared" ref="I23:J23" si="10">I25</f>
        <v>67.023210000000006</v>
      </c>
      <c r="J23" s="72">
        <f t="shared" si="10"/>
        <v>2167.0838699999999</v>
      </c>
      <c r="K23" s="73"/>
      <c r="L23" s="75">
        <f>L25</f>
        <v>0</v>
      </c>
      <c r="M23" s="78">
        <f t="shared" ref="M23:N23" si="11">M25</f>
        <v>0</v>
      </c>
      <c r="N23" s="78">
        <f t="shared" si="11"/>
        <v>0</v>
      </c>
      <c r="O23" s="79"/>
      <c r="P23" s="71"/>
      <c r="Q23" s="94"/>
      <c r="R23" s="95"/>
      <c r="S23" s="96"/>
      <c r="T23" s="65"/>
      <c r="U23" s="65"/>
      <c r="V23" s="65"/>
      <c r="W23" s="65"/>
      <c r="X23" s="65"/>
    </row>
    <row r="24" spans="1:24">
      <c r="B24" s="57"/>
      <c r="C24" s="179" t="s">
        <v>16</v>
      </c>
      <c r="D24" s="180"/>
      <c r="E24" s="180"/>
      <c r="F24" s="180"/>
      <c r="G24" s="180"/>
      <c r="H24" s="163"/>
      <c r="I24" s="164"/>
      <c r="J24" s="164"/>
      <c r="K24" s="165"/>
      <c r="L24" s="187"/>
      <c r="M24" s="188"/>
      <c r="N24" s="188"/>
      <c r="O24" s="189"/>
      <c r="P24" s="71"/>
      <c r="Q24" s="94"/>
      <c r="R24" s="95"/>
      <c r="S24" s="96"/>
      <c r="T24" s="65"/>
      <c r="U24" s="65"/>
      <c r="V24" s="65"/>
      <c r="W24" s="65"/>
      <c r="X24" s="65"/>
    </row>
    <row r="25" spans="1:24" ht="99" customHeight="1">
      <c r="B25" s="57"/>
      <c r="C25" s="190" t="s">
        <v>50</v>
      </c>
      <c r="D25" s="191"/>
      <c r="E25" s="191"/>
      <c r="F25" s="191"/>
      <c r="G25" s="191"/>
      <c r="H25" s="60">
        <f>SUM(I25:K25)</f>
        <v>2234.1070799999998</v>
      </c>
      <c r="I25" s="74">
        <v>67.023210000000006</v>
      </c>
      <c r="J25" s="74">
        <v>2167.0838699999999</v>
      </c>
      <c r="K25" s="74">
        <v>0</v>
      </c>
      <c r="L25" s="81">
        <f>SUM(M25:O25)</f>
        <v>0</v>
      </c>
      <c r="M25" s="82">
        <v>0</v>
      </c>
      <c r="N25" s="82">
        <v>0</v>
      </c>
      <c r="O25" s="82">
        <v>0</v>
      </c>
      <c r="P25" s="71" t="s">
        <v>51</v>
      </c>
      <c r="Q25" s="99"/>
      <c r="R25" s="98"/>
      <c r="S25" s="96"/>
      <c r="T25" s="65"/>
      <c r="U25" s="65"/>
      <c r="V25" s="65"/>
      <c r="W25" s="65"/>
      <c r="X25" s="65"/>
    </row>
    <row r="26" spans="1:24" ht="32.25" customHeight="1">
      <c r="B26" s="57"/>
      <c r="C26" s="177" t="s">
        <v>52</v>
      </c>
      <c r="D26" s="178"/>
      <c r="E26" s="178"/>
      <c r="F26" s="178"/>
      <c r="G26" s="178"/>
      <c r="H26" s="60">
        <f>SUM(H28:H29)</f>
        <v>3763.0046400000001</v>
      </c>
      <c r="I26" s="60">
        <f t="shared" ref="I26:L26" si="12">SUM(I28:I29)</f>
        <v>1554.8921399999999</v>
      </c>
      <c r="J26" s="60">
        <f t="shared" si="12"/>
        <v>2208.1125000000002</v>
      </c>
      <c r="K26" s="60">
        <f t="shared" si="12"/>
        <v>0</v>
      </c>
      <c r="L26" s="81">
        <f t="shared" si="12"/>
        <v>0</v>
      </c>
      <c r="M26" s="81">
        <f t="shared" ref="M26:O26" si="13">SUM(M28:M29)</f>
        <v>0</v>
      </c>
      <c r="N26" s="81">
        <f t="shared" si="13"/>
        <v>0</v>
      </c>
      <c r="O26" s="81">
        <f t="shared" si="13"/>
        <v>0</v>
      </c>
      <c r="P26" s="71"/>
      <c r="Q26" s="94"/>
      <c r="R26" s="95"/>
      <c r="S26" s="96"/>
      <c r="T26" s="65"/>
      <c r="U26" s="65"/>
      <c r="V26" s="65"/>
      <c r="W26" s="65"/>
      <c r="X26" s="65"/>
    </row>
    <row r="27" spans="1:24">
      <c r="B27" s="57"/>
      <c r="C27" s="179" t="s">
        <v>16</v>
      </c>
      <c r="D27" s="180"/>
      <c r="E27" s="180"/>
      <c r="F27" s="180"/>
      <c r="G27" s="180"/>
      <c r="H27" s="163"/>
      <c r="I27" s="164"/>
      <c r="J27" s="164"/>
      <c r="K27" s="165"/>
      <c r="L27" s="187"/>
      <c r="M27" s="188"/>
      <c r="N27" s="188"/>
      <c r="O27" s="189"/>
      <c r="P27" s="71"/>
      <c r="Q27" s="94"/>
      <c r="R27" s="95"/>
      <c r="S27" s="96"/>
      <c r="T27" s="65"/>
      <c r="U27" s="65"/>
      <c r="V27" s="65"/>
      <c r="W27" s="65"/>
      <c r="X27" s="65"/>
    </row>
    <row r="28" spans="1:24" ht="51.75" customHeight="1">
      <c r="B28" s="57"/>
      <c r="C28" s="190" t="s">
        <v>53</v>
      </c>
      <c r="D28" s="191"/>
      <c r="E28" s="191"/>
      <c r="F28" s="191"/>
      <c r="G28" s="191"/>
      <c r="H28" s="59">
        <f>SUM(I28:K28)</f>
        <v>2276.4046400000002</v>
      </c>
      <c r="I28" s="74">
        <v>68.292140000000003</v>
      </c>
      <c r="J28" s="74">
        <v>2208.1125000000002</v>
      </c>
      <c r="K28" s="74"/>
      <c r="L28" s="75">
        <f>SUM(M28:O28)</f>
        <v>0</v>
      </c>
      <c r="M28" s="82">
        <v>0</v>
      </c>
      <c r="N28" s="82">
        <v>0</v>
      </c>
      <c r="O28" s="82">
        <v>0</v>
      </c>
      <c r="P28" s="83" t="s">
        <v>54</v>
      </c>
      <c r="Q28" s="101"/>
      <c r="R28" s="98"/>
      <c r="S28" s="96"/>
      <c r="T28" s="65"/>
      <c r="U28" s="65"/>
      <c r="V28" s="65"/>
      <c r="W28" s="65"/>
      <c r="X28" s="65"/>
    </row>
    <row r="29" spans="1:24" ht="52.5" customHeight="1">
      <c r="B29" s="61"/>
      <c r="C29" s="190" t="s">
        <v>55</v>
      </c>
      <c r="D29" s="191"/>
      <c r="E29" s="191"/>
      <c r="F29" s="191"/>
      <c r="G29" s="204"/>
      <c r="H29" s="59">
        <f>SUM(I29:K29)</f>
        <v>1486.6</v>
      </c>
      <c r="I29" s="74">
        <v>1486.6</v>
      </c>
      <c r="J29" s="84">
        <v>0</v>
      </c>
      <c r="K29" s="85">
        <v>0</v>
      </c>
      <c r="L29" s="75">
        <f>SUM(M29:O29)</f>
        <v>0</v>
      </c>
      <c r="M29" s="84">
        <v>0</v>
      </c>
      <c r="N29" s="84">
        <v>0</v>
      </c>
      <c r="O29" s="85">
        <v>0</v>
      </c>
      <c r="P29" s="83" t="s">
        <v>54</v>
      </c>
      <c r="Q29" s="102"/>
      <c r="R29" s="103"/>
      <c r="S29" s="104"/>
      <c r="T29" s="65"/>
      <c r="U29" s="65"/>
      <c r="V29" s="65"/>
      <c r="W29" s="65"/>
      <c r="X29" s="65"/>
    </row>
    <row r="30" spans="1:24">
      <c r="B30" s="61"/>
      <c r="C30" s="173"/>
      <c r="D30" s="174"/>
      <c r="E30" s="174"/>
      <c r="F30" s="174"/>
      <c r="G30" s="174"/>
      <c r="H30" s="62"/>
      <c r="I30" s="86"/>
      <c r="J30" s="86"/>
      <c r="K30" s="87"/>
      <c r="L30" s="88"/>
      <c r="M30" s="86"/>
      <c r="N30" s="86"/>
      <c r="O30" s="87"/>
      <c r="P30" s="89"/>
      <c r="Q30" s="105"/>
      <c r="R30" s="106"/>
      <c r="S30" s="104"/>
      <c r="T30" s="65"/>
      <c r="U30" s="65"/>
      <c r="V30" s="65"/>
      <c r="W30" s="65"/>
      <c r="X30" s="65"/>
    </row>
    <row r="31" spans="1:24" ht="18.75">
      <c r="B31" s="63"/>
      <c r="C31" s="175" t="s">
        <v>39</v>
      </c>
      <c r="D31" s="176"/>
      <c r="E31" s="176"/>
      <c r="F31" s="176"/>
      <c r="G31" s="176"/>
      <c r="H31" s="64">
        <f>SUM(H10,H14,H22)</f>
        <v>22677.339250000001</v>
      </c>
      <c r="I31" s="90">
        <f t="shared" ref="I31:O31" si="14">SUM(I10,I14,I22)</f>
        <v>5743.5518199999997</v>
      </c>
      <c r="J31" s="90">
        <f t="shared" si="14"/>
        <v>12197.8089</v>
      </c>
      <c r="K31" s="90">
        <f t="shared" si="14"/>
        <v>2035.9785300000003</v>
      </c>
      <c r="L31" s="64">
        <f t="shared" si="14"/>
        <v>2328.7640000000001</v>
      </c>
      <c r="M31" s="90">
        <f t="shared" si="14"/>
        <v>1844.4</v>
      </c>
      <c r="N31" s="90">
        <f t="shared" si="14"/>
        <v>0</v>
      </c>
      <c r="O31" s="91">
        <f t="shared" si="14"/>
        <v>484.36400000000003</v>
      </c>
      <c r="P31" s="92"/>
      <c r="Q31" s="107"/>
      <c r="R31" s="108"/>
      <c r="S31" s="109"/>
      <c r="T31" s="65"/>
      <c r="U31" s="65"/>
      <c r="V31" s="65"/>
      <c r="W31" s="65"/>
      <c r="X31" s="65"/>
    </row>
    <row r="32" spans="1:24">
      <c r="A32" s="65"/>
      <c r="B32" s="65"/>
      <c r="C32" s="168"/>
      <c r="D32" s="168"/>
      <c r="E32" s="168"/>
      <c r="F32" s="168"/>
      <c r="G32" s="168"/>
      <c r="H32" s="56"/>
      <c r="I32" s="93"/>
      <c r="J32" s="93"/>
      <c r="K32" s="93"/>
      <c r="L32" s="93"/>
      <c r="M32" s="93"/>
      <c r="N32" s="93"/>
      <c r="O32" s="93"/>
      <c r="P32" s="65"/>
      <c r="Q32" s="65"/>
      <c r="R32" s="65"/>
      <c r="S32" s="65"/>
      <c r="T32" s="65"/>
      <c r="U32" s="65"/>
      <c r="V32" s="65"/>
      <c r="W32" s="65"/>
      <c r="X32" s="65"/>
    </row>
    <row r="33" spans="1:24">
      <c r="A33" s="65"/>
      <c r="B33" s="65"/>
      <c r="C33" s="168"/>
      <c r="D33" s="168"/>
      <c r="E33" s="168"/>
      <c r="F33" s="168"/>
      <c r="G33" s="168"/>
      <c r="H33" s="56"/>
      <c r="I33" s="93"/>
      <c r="J33" s="93"/>
      <c r="K33" s="93"/>
      <c r="L33" s="93"/>
      <c r="M33" s="93"/>
      <c r="N33" s="93"/>
      <c r="O33" s="93"/>
      <c r="P33" s="65"/>
      <c r="Q33" s="65"/>
      <c r="R33" s="65"/>
      <c r="S33" s="65"/>
      <c r="T33" s="65"/>
      <c r="U33" s="65"/>
      <c r="V33" s="65"/>
      <c r="W33" s="65"/>
      <c r="X33" s="65"/>
    </row>
    <row r="34" spans="1:24">
      <c r="A34" s="65"/>
      <c r="B34" s="65"/>
      <c r="C34" s="168"/>
      <c r="D34" s="168"/>
      <c r="E34" s="168"/>
      <c r="F34" s="168"/>
      <c r="G34" s="168"/>
      <c r="H34" s="56"/>
      <c r="I34" s="93"/>
      <c r="J34" s="93"/>
      <c r="K34" s="93"/>
      <c r="L34" s="93"/>
      <c r="M34" s="93"/>
      <c r="N34" s="93"/>
      <c r="O34" s="93"/>
      <c r="P34" s="65"/>
      <c r="Q34" s="65"/>
      <c r="R34" s="65"/>
      <c r="S34" s="65"/>
      <c r="T34" s="65"/>
      <c r="U34" s="65"/>
      <c r="V34" s="65"/>
      <c r="W34" s="65"/>
      <c r="X34" s="65"/>
    </row>
    <row r="35" spans="1:24">
      <c r="A35" s="65"/>
      <c r="B35" s="65"/>
      <c r="C35" s="168"/>
      <c r="D35" s="168"/>
      <c r="E35" s="168"/>
      <c r="F35" s="168"/>
      <c r="G35" s="168"/>
      <c r="H35" s="56"/>
      <c r="I35" s="93"/>
      <c r="J35" s="93"/>
      <c r="K35" s="93"/>
      <c r="L35" s="93"/>
      <c r="M35" s="93"/>
      <c r="N35" s="93"/>
      <c r="O35" s="93"/>
      <c r="P35" s="65"/>
      <c r="Q35" s="65"/>
      <c r="R35" s="65"/>
      <c r="S35" s="65"/>
      <c r="T35" s="65"/>
      <c r="U35" s="65"/>
      <c r="V35" s="65"/>
      <c r="W35" s="65"/>
      <c r="X35" s="65"/>
    </row>
    <row r="36" spans="1:24">
      <c r="A36" s="65"/>
      <c r="B36" s="65"/>
      <c r="C36" s="168"/>
      <c r="D36" s="168"/>
      <c r="E36" s="168"/>
      <c r="F36" s="168"/>
      <c r="G36" s="168"/>
      <c r="H36" s="56"/>
      <c r="I36" s="93"/>
      <c r="J36" s="93"/>
      <c r="K36" s="93"/>
      <c r="L36" s="93"/>
      <c r="M36" s="93"/>
      <c r="N36" s="93"/>
      <c r="O36" s="93"/>
      <c r="P36" s="65"/>
      <c r="Q36" s="65"/>
      <c r="R36" s="65"/>
      <c r="S36" s="65"/>
      <c r="T36" s="65"/>
      <c r="U36" s="65"/>
      <c r="V36" s="65"/>
      <c r="W36" s="65"/>
      <c r="X36" s="65"/>
    </row>
    <row r="37" spans="1:24">
      <c r="A37" s="65"/>
      <c r="B37" s="65"/>
      <c r="C37" s="168"/>
      <c r="D37" s="168"/>
      <c r="E37" s="168"/>
      <c r="F37" s="168"/>
      <c r="G37" s="168"/>
      <c r="H37" s="56"/>
      <c r="I37" s="93"/>
      <c r="J37" s="93"/>
      <c r="K37" s="93"/>
      <c r="L37" s="93"/>
      <c r="M37" s="93"/>
      <c r="N37" s="93"/>
      <c r="O37" s="93"/>
      <c r="P37" s="65"/>
      <c r="Q37" s="65"/>
      <c r="R37" s="65"/>
      <c r="S37" s="65"/>
      <c r="T37" s="65"/>
      <c r="U37" s="65"/>
      <c r="V37" s="65"/>
      <c r="W37" s="65"/>
      <c r="X37" s="65"/>
    </row>
    <row r="38" spans="1:24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</row>
    <row r="39" spans="1:24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</row>
    <row r="40" spans="1:24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</row>
    <row r="41" spans="1:24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</row>
  </sheetData>
  <mergeCells count="55">
    <mergeCell ref="P2:S2"/>
    <mergeCell ref="C10:G10"/>
    <mergeCell ref="C11:G11"/>
    <mergeCell ref="C12:G12"/>
    <mergeCell ref="H12:K12"/>
    <mergeCell ref="L12:O12"/>
    <mergeCell ref="L8:L9"/>
    <mergeCell ref="M8:M9"/>
    <mergeCell ref="N8:N9"/>
    <mergeCell ref="O8:O9"/>
    <mergeCell ref="P6:P9"/>
    <mergeCell ref="Q6:Q9"/>
    <mergeCell ref="R4:R9"/>
    <mergeCell ref="S4:S9"/>
    <mergeCell ref="P4:Q5"/>
    <mergeCell ref="C13:G13"/>
    <mergeCell ref="C14:G14"/>
    <mergeCell ref="C15:G15"/>
    <mergeCell ref="C16:G16"/>
    <mergeCell ref="H16:K16"/>
    <mergeCell ref="L16:O16"/>
    <mergeCell ref="C17:G17"/>
    <mergeCell ref="C18:G18"/>
    <mergeCell ref="C19:G19"/>
    <mergeCell ref="C20:G20"/>
    <mergeCell ref="C21:G21"/>
    <mergeCell ref="C22:G22"/>
    <mergeCell ref="C23:G23"/>
    <mergeCell ref="C24:G24"/>
    <mergeCell ref="H24:K24"/>
    <mergeCell ref="L24:O24"/>
    <mergeCell ref="C25:G25"/>
    <mergeCell ref="C26:G26"/>
    <mergeCell ref="C27:G27"/>
    <mergeCell ref="H27:K27"/>
    <mergeCell ref="L27:O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B4:B9"/>
    <mergeCell ref="H8:H9"/>
    <mergeCell ref="I8:I9"/>
    <mergeCell ref="J8:J9"/>
    <mergeCell ref="K8:K9"/>
    <mergeCell ref="C4:G9"/>
    <mergeCell ref="H4:O5"/>
    <mergeCell ref="H6:K7"/>
    <mergeCell ref="L6:O7"/>
  </mergeCells>
  <pageMargins left="0.25" right="0.25" top="0.75" bottom="0.75" header="0.3" footer="0.3"/>
  <pageSetup paperSize="9" scale="4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9"/>
  <sheetViews>
    <sheetView tabSelected="1" topLeftCell="C2" zoomScale="85" zoomScaleNormal="85" zoomScalePageLayoutView="60" workbookViewId="0">
      <pane xSplit="5" ySplit="8" topLeftCell="H21" activePane="bottomRight" state="frozen"/>
      <selection pane="topRight"/>
      <selection pane="bottomLeft"/>
      <selection pane="bottomRight" activeCell="O27" sqref="O27"/>
    </sheetView>
  </sheetViews>
  <sheetFormatPr defaultColWidth="9.140625" defaultRowHeight="15"/>
  <cols>
    <col min="1" max="1" width="7.7109375" style="1" customWidth="1"/>
    <col min="2" max="2" width="5.140625" style="1" customWidth="1"/>
    <col min="3" max="6" width="9.140625" style="1"/>
    <col min="7" max="7" width="9.85546875" style="1" customWidth="1"/>
    <col min="8" max="8" width="14.7109375" style="1" customWidth="1"/>
    <col min="9" max="9" width="14.42578125" style="1" customWidth="1"/>
    <col min="10" max="10" width="16" style="1" customWidth="1"/>
    <col min="11" max="11" width="15.5703125" style="1" customWidth="1"/>
    <col min="12" max="12" width="16.7109375" style="1" customWidth="1"/>
    <col min="13" max="13" width="16.140625" style="1" customWidth="1"/>
    <col min="14" max="14" width="16.7109375" style="1" customWidth="1"/>
    <col min="15" max="15" width="17.7109375" style="1" customWidth="1"/>
    <col min="16" max="17" width="31.7109375" style="1" customWidth="1"/>
    <col min="18" max="18" width="19" style="1" customWidth="1"/>
    <col min="19" max="19" width="14.28515625" style="1" customWidth="1"/>
    <col min="20" max="20" width="30.85546875" style="1" customWidth="1"/>
    <col min="21" max="16384" width="9.140625" style="1"/>
  </cols>
  <sheetData>
    <row r="2" spans="2:24" ht="28.5">
      <c r="J2" s="114"/>
      <c r="P2" s="15"/>
      <c r="Q2" s="28" t="s">
        <v>88</v>
      </c>
      <c r="R2" s="15"/>
      <c r="S2" s="15"/>
      <c r="T2" s="12"/>
      <c r="U2" s="12"/>
      <c r="V2" s="12"/>
      <c r="W2" s="12"/>
      <c r="X2" s="12"/>
    </row>
    <row r="3" spans="2:24">
      <c r="T3" s="12"/>
      <c r="U3" s="12"/>
      <c r="V3" s="12"/>
      <c r="W3" s="12"/>
      <c r="X3" s="12"/>
    </row>
    <row r="4" spans="2:24" ht="15" customHeight="1">
      <c r="B4" s="218"/>
      <c r="C4" s="209" t="s">
        <v>1</v>
      </c>
      <c r="D4" s="209"/>
      <c r="E4" s="209"/>
      <c r="F4" s="209"/>
      <c r="G4" s="209"/>
      <c r="H4" s="209" t="s">
        <v>2</v>
      </c>
      <c r="I4" s="209"/>
      <c r="J4" s="209"/>
      <c r="K4" s="209"/>
      <c r="L4" s="209"/>
      <c r="M4" s="209"/>
      <c r="N4" s="209"/>
      <c r="O4" s="209"/>
      <c r="P4" s="209" t="s">
        <v>3</v>
      </c>
      <c r="Q4" s="209"/>
      <c r="R4" s="209" t="s">
        <v>4</v>
      </c>
      <c r="S4" s="209" t="s">
        <v>5</v>
      </c>
      <c r="T4" s="212" t="s">
        <v>66</v>
      </c>
      <c r="U4" s="12"/>
      <c r="V4" s="12"/>
      <c r="W4" s="12"/>
      <c r="X4" s="12"/>
    </row>
    <row r="5" spans="2:24">
      <c r="B5" s="219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3"/>
      <c r="U5" s="12"/>
      <c r="V5" s="12"/>
      <c r="W5" s="12"/>
      <c r="X5" s="12"/>
    </row>
    <row r="6" spans="2:24" ht="15" customHeight="1">
      <c r="B6" s="219"/>
      <c r="C6" s="210"/>
      <c r="D6" s="210"/>
      <c r="E6" s="210"/>
      <c r="F6" s="210"/>
      <c r="G6" s="210"/>
      <c r="H6" s="210" t="s">
        <v>6</v>
      </c>
      <c r="I6" s="210"/>
      <c r="J6" s="210"/>
      <c r="K6" s="210"/>
      <c r="L6" s="210" t="s">
        <v>7</v>
      </c>
      <c r="M6" s="210"/>
      <c r="N6" s="210"/>
      <c r="O6" s="210"/>
      <c r="P6" s="210" t="s">
        <v>8</v>
      </c>
      <c r="Q6" s="210" t="s">
        <v>9</v>
      </c>
      <c r="R6" s="210"/>
      <c r="S6" s="210"/>
      <c r="T6" s="213"/>
      <c r="U6" s="12"/>
      <c r="V6" s="12"/>
      <c r="W6" s="12"/>
      <c r="X6" s="12"/>
    </row>
    <row r="7" spans="2:24" ht="10.5" customHeight="1">
      <c r="B7" s="219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3"/>
      <c r="U7" s="12"/>
      <c r="V7" s="12"/>
      <c r="W7" s="12"/>
      <c r="X7" s="12"/>
    </row>
    <row r="8" spans="2:24">
      <c r="B8" s="219"/>
      <c r="C8" s="210"/>
      <c r="D8" s="210"/>
      <c r="E8" s="210"/>
      <c r="F8" s="210"/>
      <c r="G8" s="210"/>
      <c r="H8" s="215" t="s">
        <v>10</v>
      </c>
      <c r="I8" s="210" t="s">
        <v>11</v>
      </c>
      <c r="J8" s="210" t="s">
        <v>12</v>
      </c>
      <c r="K8" s="210" t="s">
        <v>13</v>
      </c>
      <c r="L8" s="215" t="s">
        <v>10</v>
      </c>
      <c r="M8" s="210" t="s">
        <v>11</v>
      </c>
      <c r="N8" s="210" t="s">
        <v>12</v>
      </c>
      <c r="O8" s="210" t="s">
        <v>13</v>
      </c>
      <c r="P8" s="210"/>
      <c r="Q8" s="210"/>
      <c r="R8" s="210"/>
      <c r="S8" s="210"/>
      <c r="T8" s="213"/>
      <c r="U8" s="12"/>
      <c r="V8" s="12"/>
      <c r="W8" s="12"/>
      <c r="X8" s="12"/>
    </row>
    <row r="9" spans="2:24" ht="28.5" customHeight="1">
      <c r="B9" s="220"/>
      <c r="C9" s="211"/>
      <c r="D9" s="211"/>
      <c r="E9" s="211"/>
      <c r="F9" s="211"/>
      <c r="G9" s="211"/>
      <c r="H9" s="216"/>
      <c r="I9" s="211"/>
      <c r="J9" s="211"/>
      <c r="K9" s="211"/>
      <c r="L9" s="216"/>
      <c r="M9" s="211"/>
      <c r="N9" s="211"/>
      <c r="O9" s="211"/>
      <c r="P9" s="211"/>
      <c r="Q9" s="211"/>
      <c r="R9" s="211"/>
      <c r="S9" s="211"/>
      <c r="T9" s="214"/>
      <c r="U9" s="12"/>
      <c r="V9" s="12"/>
      <c r="W9" s="12"/>
      <c r="X9" s="12"/>
    </row>
    <row r="10" spans="2:24" ht="27.75" customHeight="1">
      <c r="B10" s="2"/>
      <c r="C10" s="254" t="s">
        <v>14</v>
      </c>
      <c r="D10" s="255"/>
      <c r="E10" s="255"/>
      <c r="F10" s="255"/>
      <c r="G10" s="255"/>
      <c r="H10" s="121">
        <f>H11</f>
        <v>7747.3</v>
      </c>
      <c r="I10" s="121">
        <f t="shared" ref="I10:L10" si="0">I11</f>
        <v>220.8</v>
      </c>
      <c r="J10" s="121">
        <f t="shared" si="0"/>
        <v>7139.1</v>
      </c>
      <c r="K10" s="121">
        <f t="shared" si="0"/>
        <v>387.4</v>
      </c>
      <c r="L10" s="143">
        <f t="shared" si="0"/>
        <v>7747.3</v>
      </c>
      <c r="M10" s="143">
        <f t="shared" ref="M10:O10" si="1">M11</f>
        <v>220.8</v>
      </c>
      <c r="N10" s="143">
        <f t="shared" si="1"/>
        <v>7139.1</v>
      </c>
      <c r="O10" s="143">
        <f t="shared" si="1"/>
        <v>387.4</v>
      </c>
      <c r="P10" s="16"/>
      <c r="Q10" s="29"/>
      <c r="R10" s="30"/>
      <c r="S10" s="30"/>
      <c r="T10" s="206" t="s">
        <v>92</v>
      </c>
      <c r="U10" s="12"/>
      <c r="V10" s="12"/>
      <c r="W10" s="12"/>
      <c r="X10" s="12"/>
    </row>
    <row r="11" spans="2:24" ht="34.5" customHeight="1">
      <c r="B11" s="3"/>
      <c r="C11" s="256" t="s">
        <v>15</v>
      </c>
      <c r="D11" s="253"/>
      <c r="E11" s="253"/>
      <c r="F11" s="253"/>
      <c r="G11" s="253"/>
      <c r="H11" s="144">
        <f>H13</f>
        <v>7747.3</v>
      </c>
      <c r="I11" s="144">
        <f>I13</f>
        <v>220.8</v>
      </c>
      <c r="J11" s="144">
        <f t="shared" ref="J11:O11" si="2">J13</f>
        <v>7139.1</v>
      </c>
      <c r="K11" s="144">
        <f t="shared" si="2"/>
        <v>387.4</v>
      </c>
      <c r="L11" s="144">
        <f t="shared" si="2"/>
        <v>7747.3</v>
      </c>
      <c r="M11" s="144">
        <f t="shared" si="2"/>
        <v>220.8</v>
      </c>
      <c r="N11" s="144">
        <f t="shared" si="2"/>
        <v>7139.1</v>
      </c>
      <c r="O11" s="144">
        <f t="shared" si="2"/>
        <v>387.4</v>
      </c>
      <c r="P11" s="131"/>
      <c r="Q11" s="31"/>
      <c r="R11" s="32"/>
      <c r="S11" s="32"/>
      <c r="T11" s="207"/>
      <c r="U11" s="12"/>
      <c r="V11" s="12"/>
      <c r="W11" s="12"/>
      <c r="X11" s="12"/>
    </row>
    <row r="12" spans="2:24" ht="11.25" customHeight="1">
      <c r="B12" s="3"/>
      <c r="C12" s="257" t="s">
        <v>16</v>
      </c>
      <c r="D12" s="241"/>
      <c r="E12" s="241"/>
      <c r="F12" s="241"/>
      <c r="G12" s="241"/>
      <c r="H12" s="225"/>
      <c r="I12" s="226"/>
      <c r="J12" s="226"/>
      <c r="K12" s="226"/>
      <c r="L12" s="226"/>
      <c r="M12" s="226"/>
      <c r="N12" s="226"/>
      <c r="O12" s="227"/>
      <c r="P12" s="131"/>
      <c r="Q12" s="31"/>
      <c r="R12" s="32"/>
      <c r="S12" s="32"/>
      <c r="T12" s="207"/>
      <c r="U12" s="12"/>
      <c r="V12" s="12"/>
      <c r="W12" s="12"/>
      <c r="X12" s="12"/>
    </row>
    <row r="13" spans="2:24" ht="45">
      <c r="B13" s="4"/>
      <c r="C13" s="258" t="s">
        <v>17</v>
      </c>
      <c r="D13" s="250"/>
      <c r="E13" s="250"/>
      <c r="F13" s="250"/>
      <c r="G13" s="250"/>
      <c r="H13" s="115">
        <f>SUM(I13:K13)</f>
        <v>7747.3</v>
      </c>
      <c r="I13" s="116">
        <v>220.8</v>
      </c>
      <c r="J13" s="116">
        <v>7139.1</v>
      </c>
      <c r="K13" s="116">
        <v>387.4</v>
      </c>
      <c r="L13" s="117">
        <f>SUM(M13:O13)</f>
        <v>7747.3</v>
      </c>
      <c r="M13" s="116">
        <v>220.8</v>
      </c>
      <c r="N13" s="116">
        <v>7139.1</v>
      </c>
      <c r="O13" s="116">
        <v>387.4</v>
      </c>
      <c r="P13" s="132"/>
      <c r="Q13" s="128" t="s">
        <v>91</v>
      </c>
      <c r="R13" s="33"/>
      <c r="S13" s="33"/>
      <c r="T13" s="208"/>
      <c r="U13" s="12"/>
      <c r="V13" s="12"/>
      <c r="W13" s="12"/>
      <c r="X13" s="12"/>
    </row>
    <row r="14" spans="2:24">
      <c r="B14" s="5"/>
      <c r="C14" s="252" t="s">
        <v>19</v>
      </c>
      <c r="D14" s="252"/>
      <c r="E14" s="252"/>
      <c r="F14" s="252"/>
      <c r="G14" s="252"/>
      <c r="H14" s="118">
        <f>H15</f>
        <v>5975.7999999999993</v>
      </c>
      <c r="I14" s="118">
        <f t="shared" ref="I14:O14" si="3">I15</f>
        <v>4879.5</v>
      </c>
      <c r="J14" s="118">
        <f t="shared" si="3"/>
        <v>0</v>
      </c>
      <c r="K14" s="118">
        <f t="shared" si="3"/>
        <v>1096.3</v>
      </c>
      <c r="L14" s="119">
        <f t="shared" si="3"/>
        <v>5975.7999999999993</v>
      </c>
      <c r="M14" s="119">
        <f t="shared" si="3"/>
        <v>4879.5</v>
      </c>
      <c r="N14" s="119">
        <f t="shared" si="3"/>
        <v>0</v>
      </c>
      <c r="O14" s="119">
        <f t="shared" si="3"/>
        <v>1096.3</v>
      </c>
      <c r="P14" s="133"/>
      <c r="Q14" s="34"/>
      <c r="R14" s="35"/>
      <c r="S14" s="35"/>
      <c r="T14" s="36"/>
      <c r="U14" s="12"/>
      <c r="V14" s="12"/>
      <c r="W14" s="12"/>
      <c r="X14" s="12"/>
    </row>
    <row r="15" spans="2:24">
      <c r="B15" s="6"/>
      <c r="C15" s="253" t="s">
        <v>20</v>
      </c>
      <c r="D15" s="253"/>
      <c r="E15" s="253"/>
      <c r="F15" s="253"/>
      <c r="G15" s="253"/>
      <c r="H15" s="144">
        <f t="shared" ref="H15:O15" si="4">SUM(H17:H19)</f>
        <v>5975.7999999999993</v>
      </c>
      <c r="I15" s="144">
        <f t="shared" si="4"/>
        <v>4879.5</v>
      </c>
      <c r="J15" s="144">
        <f t="shared" si="4"/>
        <v>0</v>
      </c>
      <c r="K15" s="144">
        <f t="shared" si="4"/>
        <v>1096.3</v>
      </c>
      <c r="L15" s="145">
        <f t="shared" si="4"/>
        <v>5975.7999999999993</v>
      </c>
      <c r="M15" s="145">
        <f t="shared" si="4"/>
        <v>4879.5</v>
      </c>
      <c r="N15" s="145">
        <f t="shared" si="4"/>
        <v>0</v>
      </c>
      <c r="O15" s="145">
        <f t="shared" si="4"/>
        <v>1096.3</v>
      </c>
      <c r="P15" s="131"/>
      <c r="Q15" s="37"/>
      <c r="R15" s="32"/>
      <c r="S15" s="32"/>
      <c r="T15" s="38"/>
      <c r="U15" s="12"/>
      <c r="V15" s="12"/>
      <c r="W15" s="12"/>
      <c r="X15" s="12"/>
    </row>
    <row r="16" spans="2:24">
      <c r="B16" s="6"/>
      <c r="C16" s="241" t="s">
        <v>16</v>
      </c>
      <c r="D16" s="241"/>
      <c r="E16" s="241"/>
      <c r="F16" s="241"/>
      <c r="G16" s="241"/>
      <c r="H16" s="246"/>
      <c r="I16" s="246"/>
      <c r="J16" s="246"/>
      <c r="K16" s="246"/>
      <c r="L16" s="247"/>
      <c r="M16" s="247"/>
      <c r="N16" s="247"/>
      <c r="O16" s="247"/>
      <c r="P16" s="131"/>
      <c r="Q16" s="37"/>
      <c r="R16" s="32"/>
      <c r="S16" s="32"/>
      <c r="T16" s="38"/>
      <c r="U16" s="12"/>
      <c r="V16" s="12"/>
      <c r="W16" s="12"/>
      <c r="X16" s="12"/>
    </row>
    <row r="17" spans="2:24" ht="93.75" customHeight="1">
      <c r="B17" s="6"/>
      <c r="C17" s="248" t="s">
        <v>46</v>
      </c>
      <c r="D17" s="248"/>
      <c r="E17" s="248"/>
      <c r="F17" s="248"/>
      <c r="G17" s="248"/>
      <c r="H17" s="144">
        <f t="shared" ref="H17:H19" si="5">SUM(I17:K17)</f>
        <v>276.40000000000003</v>
      </c>
      <c r="I17" s="120">
        <v>262.60000000000002</v>
      </c>
      <c r="J17" s="120"/>
      <c r="K17" s="120">
        <v>13.8</v>
      </c>
      <c r="L17" s="145">
        <f t="shared" ref="L17:L18" si="6">SUM(M17:O17)</f>
        <v>276.40000000000003</v>
      </c>
      <c r="M17" s="120">
        <v>262.60000000000002</v>
      </c>
      <c r="N17" s="120"/>
      <c r="O17" s="120">
        <v>13.8</v>
      </c>
      <c r="P17" s="134"/>
      <c r="Q17" s="129" t="s">
        <v>89</v>
      </c>
      <c r="R17" s="17"/>
      <c r="S17" s="32"/>
      <c r="T17" s="130" t="s">
        <v>90</v>
      </c>
      <c r="U17" s="12"/>
      <c r="V17" s="12"/>
      <c r="W17" s="12"/>
      <c r="X17" s="12"/>
    </row>
    <row r="18" spans="2:24" ht="68.25" customHeight="1">
      <c r="B18" s="6"/>
      <c r="C18" s="248" t="s">
        <v>21</v>
      </c>
      <c r="D18" s="248"/>
      <c r="E18" s="248"/>
      <c r="F18" s="248"/>
      <c r="G18" s="248"/>
      <c r="H18" s="144">
        <f t="shared" si="5"/>
        <v>5369.4</v>
      </c>
      <c r="I18" s="120">
        <v>4316.8999999999996</v>
      </c>
      <c r="J18" s="120"/>
      <c r="K18" s="120">
        <v>1052.5</v>
      </c>
      <c r="L18" s="144">
        <f t="shared" si="6"/>
        <v>5369.4</v>
      </c>
      <c r="M18" s="120">
        <v>4316.8999999999996</v>
      </c>
      <c r="N18" s="120"/>
      <c r="O18" s="120">
        <v>1052.5</v>
      </c>
      <c r="P18" s="134"/>
      <c r="Q18" s="134" t="s">
        <v>67</v>
      </c>
      <c r="R18" s="17"/>
      <c r="S18" s="32"/>
      <c r="T18" s="39" t="s">
        <v>68</v>
      </c>
      <c r="U18" s="12"/>
      <c r="V18" s="12"/>
      <c r="W18" s="12"/>
      <c r="X18" s="12"/>
    </row>
    <row r="19" spans="2:24" ht="87" customHeight="1">
      <c r="B19" s="7"/>
      <c r="C19" s="250" t="s">
        <v>28</v>
      </c>
      <c r="D19" s="250"/>
      <c r="E19" s="250"/>
      <c r="F19" s="250"/>
      <c r="G19" s="250"/>
      <c r="H19" s="115">
        <f t="shared" si="5"/>
        <v>330</v>
      </c>
      <c r="I19" s="120">
        <v>300</v>
      </c>
      <c r="J19" s="120"/>
      <c r="K19" s="120">
        <v>30</v>
      </c>
      <c r="L19" s="117">
        <f>M19+N19+O19</f>
        <v>330</v>
      </c>
      <c r="M19" s="120">
        <v>300</v>
      </c>
      <c r="N19" s="120"/>
      <c r="O19" s="120">
        <v>30</v>
      </c>
      <c r="P19" s="134"/>
      <c r="Q19" s="18" t="s">
        <v>96</v>
      </c>
      <c r="R19" s="33"/>
      <c r="S19" s="33"/>
      <c r="T19" s="40" t="s">
        <v>93</v>
      </c>
      <c r="U19" s="12"/>
      <c r="V19" s="12"/>
      <c r="W19" s="12"/>
      <c r="X19" s="12"/>
    </row>
    <row r="20" spans="2:24">
      <c r="B20" s="8"/>
      <c r="C20" s="251" t="s">
        <v>30</v>
      </c>
      <c r="D20" s="251"/>
      <c r="E20" s="251"/>
      <c r="F20" s="251"/>
      <c r="G20" s="251"/>
      <c r="H20" s="121">
        <f t="shared" ref="H20:O20" si="7">H21+H24+H28</f>
        <v>9220.9</v>
      </c>
      <c r="I20" s="121">
        <f t="shared" si="7"/>
        <v>2048.3000000000002</v>
      </c>
      <c r="J20" s="121">
        <f t="shared" si="7"/>
        <v>7172.6</v>
      </c>
      <c r="K20" s="121">
        <f t="shared" si="7"/>
        <v>0</v>
      </c>
      <c r="L20" s="121">
        <f t="shared" si="7"/>
        <v>9177.2999999999993</v>
      </c>
      <c r="M20" s="121">
        <f t="shared" si="7"/>
        <v>2047</v>
      </c>
      <c r="N20" s="121">
        <f t="shared" si="7"/>
        <v>7130.2999999999993</v>
      </c>
      <c r="O20" s="121">
        <f t="shared" si="7"/>
        <v>0</v>
      </c>
      <c r="P20" s="135"/>
      <c r="Q20" s="41"/>
      <c r="R20" s="30"/>
      <c r="S20" s="30"/>
      <c r="T20" s="42"/>
      <c r="U20" s="12"/>
      <c r="V20" s="12"/>
      <c r="W20" s="12"/>
      <c r="X20" s="12"/>
    </row>
    <row r="21" spans="2:24">
      <c r="B21" s="6"/>
      <c r="C21" s="249" t="s">
        <v>31</v>
      </c>
      <c r="D21" s="249"/>
      <c r="E21" s="249"/>
      <c r="F21" s="249"/>
      <c r="G21" s="249"/>
      <c r="H21" s="144">
        <f t="shared" ref="H21:O21" si="8">H23</f>
        <v>1759.3999999999999</v>
      </c>
      <c r="I21" s="144">
        <f t="shared" si="8"/>
        <v>52.8</v>
      </c>
      <c r="J21" s="144">
        <f t="shared" si="8"/>
        <v>1706.6</v>
      </c>
      <c r="K21" s="144">
        <f t="shared" si="8"/>
        <v>0</v>
      </c>
      <c r="L21" s="145">
        <f t="shared" si="8"/>
        <v>1759.3999999999999</v>
      </c>
      <c r="M21" s="145">
        <f t="shared" si="8"/>
        <v>52.8</v>
      </c>
      <c r="N21" s="145">
        <f t="shared" si="8"/>
        <v>1706.6</v>
      </c>
      <c r="O21" s="145">
        <f t="shared" si="8"/>
        <v>0</v>
      </c>
      <c r="P21" s="131"/>
      <c r="Q21" s="37"/>
      <c r="R21" s="32"/>
      <c r="S21" s="32"/>
      <c r="T21" s="38"/>
      <c r="U21" s="12"/>
      <c r="V21" s="12"/>
      <c r="W21" s="12"/>
      <c r="X21" s="12"/>
    </row>
    <row r="22" spans="2:24">
      <c r="B22" s="6"/>
      <c r="C22" s="241" t="s">
        <v>16</v>
      </c>
      <c r="D22" s="241"/>
      <c r="E22" s="241"/>
      <c r="F22" s="241"/>
      <c r="G22" s="241"/>
      <c r="H22" s="246"/>
      <c r="I22" s="246"/>
      <c r="J22" s="246"/>
      <c r="K22" s="246"/>
      <c r="L22" s="247"/>
      <c r="M22" s="247"/>
      <c r="N22" s="247"/>
      <c r="O22" s="247"/>
      <c r="P22" s="131"/>
      <c r="Q22" s="37"/>
      <c r="R22" s="32"/>
      <c r="S22" s="32"/>
      <c r="T22" s="38"/>
      <c r="U22" s="12"/>
      <c r="V22" s="12"/>
      <c r="W22" s="12"/>
      <c r="X22" s="12"/>
    </row>
    <row r="23" spans="2:24" ht="135.75" customHeight="1">
      <c r="B23" s="6"/>
      <c r="C23" s="228" t="s">
        <v>69</v>
      </c>
      <c r="D23" s="229"/>
      <c r="E23" s="229"/>
      <c r="F23" s="229"/>
      <c r="G23" s="230"/>
      <c r="H23" s="144">
        <f>SUM(I23:K23)</f>
        <v>1759.3999999999999</v>
      </c>
      <c r="I23" s="120">
        <v>52.8</v>
      </c>
      <c r="J23" s="120">
        <v>1706.6</v>
      </c>
      <c r="K23" s="120"/>
      <c r="L23" s="145">
        <f>SUM(M23:O23)</f>
        <v>1759.3999999999999</v>
      </c>
      <c r="M23" s="120">
        <v>52.8</v>
      </c>
      <c r="N23" s="120">
        <v>1706.6</v>
      </c>
      <c r="O23" s="120"/>
      <c r="P23" s="134"/>
      <c r="Q23" s="20" t="s">
        <v>86</v>
      </c>
      <c r="R23" s="20"/>
      <c r="S23" s="32"/>
      <c r="T23" s="39" t="s">
        <v>70</v>
      </c>
      <c r="U23" s="12"/>
      <c r="V23" s="12"/>
      <c r="W23" s="12"/>
      <c r="X23" s="12"/>
    </row>
    <row r="24" spans="2:24" ht="32.25" customHeight="1">
      <c r="B24" s="6"/>
      <c r="C24" s="249" t="s">
        <v>52</v>
      </c>
      <c r="D24" s="249"/>
      <c r="E24" s="249"/>
      <c r="F24" s="249"/>
      <c r="G24" s="249"/>
      <c r="H24" s="144">
        <f>H26+H27</f>
        <v>5918.1</v>
      </c>
      <c r="I24" s="144">
        <f t="shared" ref="I24:O24" si="9">I26+I27</f>
        <v>1949.2</v>
      </c>
      <c r="J24" s="144">
        <f t="shared" si="9"/>
        <v>3968.9</v>
      </c>
      <c r="K24" s="144">
        <f t="shared" si="9"/>
        <v>0</v>
      </c>
      <c r="L24" s="144">
        <f t="shared" si="9"/>
        <v>5874.5</v>
      </c>
      <c r="M24" s="144">
        <f t="shared" si="9"/>
        <v>1947.9</v>
      </c>
      <c r="N24" s="144">
        <f t="shared" si="9"/>
        <v>3926.6</v>
      </c>
      <c r="O24" s="144">
        <f t="shared" si="9"/>
        <v>0</v>
      </c>
      <c r="P24" s="131"/>
      <c r="Q24" s="37"/>
      <c r="R24" s="32"/>
      <c r="S24" s="32"/>
      <c r="T24" s="38"/>
      <c r="U24" s="12"/>
      <c r="V24" s="12"/>
      <c r="W24" s="12"/>
      <c r="X24" s="12"/>
    </row>
    <row r="25" spans="2:24">
      <c r="B25" s="6"/>
      <c r="C25" s="241" t="s">
        <v>16</v>
      </c>
      <c r="D25" s="241"/>
      <c r="E25" s="241"/>
      <c r="F25" s="241"/>
      <c r="G25" s="241"/>
      <c r="H25" s="246"/>
      <c r="I25" s="246"/>
      <c r="J25" s="246"/>
      <c r="K25" s="246"/>
      <c r="L25" s="247"/>
      <c r="M25" s="247"/>
      <c r="N25" s="247"/>
      <c r="O25" s="247"/>
      <c r="P25" s="131"/>
      <c r="Q25" s="37"/>
      <c r="R25" s="32"/>
      <c r="S25" s="32"/>
      <c r="T25" s="38"/>
      <c r="U25" s="12"/>
      <c r="V25" s="12"/>
      <c r="W25" s="12"/>
      <c r="X25" s="12"/>
    </row>
    <row r="26" spans="2:24" ht="93" customHeight="1">
      <c r="B26" s="6"/>
      <c r="C26" s="248" t="s">
        <v>71</v>
      </c>
      <c r="D26" s="248"/>
      <c r="E26" s="248"/>
      <c r="F26" s="248"/>
      <c r="G26" s="248"/>
      <c r="H26" s="144">
        <f>SUM(I26:K26)</f>
        <v>1826.5</v>
      </c>
      <c r="I26" s="120">
        <v>1826.5</v>
      </c>
      <c r="J26" s="120"/>
      <c r="K26" s="120"/>
      <c r="L26" s="145">
        <f>SUM(M26:O26)</f>
        <v>1826.5</v>
      </c>
      <c r="M26" s="120">
        <v>1826.5</v>
      </c>
      <c r="N26" s="120"/>
      <c r="O26" s="120"/>
      <c r="P26" s="134"/>
      <c r="Q26" s="134" t="s">
        <v>71</v>
      </c>
      <c r="R26" s="20"/>
      <c r="S26" s="32"/>
      <c r="T26" s="39" t="s">
        <v>94</v>
      </c>
      <c r="U26" s="12"/>
      <c r="V26" s="12"/>
      <c r="W26" s="12"/>
      <c r="X26" s="12"/>
    </row>
    <row r="27" spans="2:24" ht="186.75" customHeight="1">
      <c r="B27" s="5"/>
      <c r="C27" s="248" t="s">
        <v>72</v>
      </c>
      <c r="D27" s="248"/>
      <c r="E27" s="248"/>
      <c r="F27" s="248"/>
      <c r="G27" s="248"/>
      <c r="H27" s="144">
        <v>4091.6</v>
      </c>
      <c r="I27" s="122">
        <v>122.7</v>
      </c>
      <c r="J27" s="122">
        <v>3968.9</v>
      </c>
      <c r="K27" s="122"/>
      <c r="L27" s="145">
        <f>SUM(M27:O27)</f>
        <v>4048</v>
      </c>
      <c r="M27" s="122">
        <v>121.4</v>
      </c>
      <c r="N27" s="122">
        <v>3926.6</v>
      </c>
      <c r="O27" s="122"/>
      <c r="P27" s="136"/>
      <c r="Q27" s="21" t="s">
        <v>97</v>
      </c>
      <c r="R27" s="21" t="s">
        <v>84</v>
      </c>
      <c r="S27" s="35"/>
      <c r="T27" s="142" t="s">
        <v>98</v>
      </c>
      <c r="U27" s="12"/>
      <c r="V27" s="12"/>
      <c r="W27" s="12"/>
      <c r="X27" s="12"/>
    </row>
    <row r="28" spans="2:24" ht="39.950000000000003" customHeight="1">
      <c r="B28" s="5"/>
      <c r="C28" s="238" t="s">
        <v>73</v>
      </c>
      <c r="D28" s="239"/>
      <c r="E28" s="239"/>
      <c r="F28" s="239"/>
      <c r="G28" s="240"/>
      <c r="H28" s="144">
        <f t="shared" ref="H28:O28" si="10">SUM(H30)</f>
        <v>1543.3999999999999</v>
      </c>
      <c r="I28" s="144">
        <f t="shared" si="10"/>
        <v>46.3</v>
      </c>
      <c r="J28" s="144">
        <f t="shared" si="10"/>
        <v>1497.1</v>
      </c>
      <c r="K28" s="144">
        <f t="shared" si="10"/>
        <v>0</v>
      </c>
      <c r="L28" s="144">
        <f t="shared" si="10"/>
        <v>1543.3999999999999</v>
      </c>
      <c r="M28" s="144">
        <f t="shared" si="10"/>
        <v>46.3</v>
      </c>
      <c r="N28" s="144">
        <f t="shared" si="10"/>
        <v>1497.1</v>
      </c>
      <c r="O28" s="144">
        <f t="shared" si="10"/>
        <v>0</v>
      </c>
      <c r="P28" s="136"/>
      <c r="Q28" s="43"/>
      <c r="R28" s="19"/>
      <c r="S28" s="35"/>
      <c r="T28" s="44"/>
      <c r="U28" s="12"/>
      <c r="V28" s="12"/>
      <c r="W28" s="12"/>
      <c r="X28" s="12"/>
    </row>
    <row r="29" spans="2:24" ht="19.5" customHeight="1">
      <c r="B29" s="5"/>
      <c r="C29" s="241" t="s">
        <v>16</v>
      </c>
      <c r="D29" s="241"/>
      <c r="E29" s="241"/>
      <c r="F29" s="241"/>
      <c r="G29" s="241"/>
      <c r="H29" s="123"/>
      <c r="I29" s="122"/>
      <c r="J29" s="122"/>
      <c r="K29" s="122"/>
      <c r="L29" s="124"/>
      <c r="M29" s="122"/>
      <c r="N29" s="122"/>
      <c r="O29" s="122"/>
      <c r="P29" s="136"/>
      <c r="Q29" s="43"/>
      <c r="R29" s="19"/>
      <c r="S29" s="35"/>
      <c r="T29" s="44"/>
      <c r="U29" s="12"/>
      <c r="V29" s="12"/>
      <c r="W29" s="12"/>
      <c r="X29" s="12"/>
    </row>
    <row r="30" spans="2:24" ht="262.5" customHeight="1">
      <c r="B30" s="9"/>
      <c r="C30" s="242" t="s">
        <v>74</v>
      </c>
      <c r="D30" s="242"/>
      <c r="E30" s="242"/>
      <c r="F30" s="242"/>
      <c r="G30" s="242"/>
      <c r="H30" s="125">
        <f>SUM(I30:K30)</f>
        <v>1543.3999999999999</v>
      </c>
      <c r="I30" s="126">
        <v>46.3</v>
      </c>
      <c r="J30" s="126">
        <v>1497.1</v>
      </c>
      <c r="K30" s="126"/>
      <c r="L30" s="127">
        <f>SUM(M30:O30)</f>
        <v>1543.3999999999999</v>
      </c>
      <c r="M30" s="126">
        <v>46.3</v>
      </c>
      <c r="N30" s="126">
        <v>1497.1</v>
      </c>
      <c r="O30" s="126"/>
      <c r="P30" s="137"/>
      <c r="Q30" s="22" t="s">
        <v>87</v>
      </c>
      <c r="R30" s="45"/>
      <c r="S30" s="46"/>
      <c r="T30" s="259" t="s">
        <v>95</v>
      </c>
      <c r="U30" s="12"/>
      <c r="V30" s="12"/>
      <c r="W30" s="12"/>
      <c r="X30" s="12"/>
    </row>
    <row r="31" spans="2:24" ht="21.75" customHeight="1">
      <c r="B31" s="8"/>
      <c r="C31" s="243" t="s">
        <v>75</v>
      </c>
      <c r="D31" s="244"/>
      <c r="E31" s="244"/>
      <c r="F31" s="244"/>
      <c r="G31" s="245"/>
      <c r="H31" s="121">
        <f t="shared" ref="H31:O31" si="11">SUM(H32,H35)</f>
        <v>57.5</v>
      </c>
      <c r="I31" s="121">
        <f t="shared" si="11"/>
        <v>7.5</v>
      </c>
      <c r="J31" s="121">
        <f t="shared" si="11"/>
        <v>50</v>
      </c>
      <c r="K31" s="121">
        <f t="shared" si="11"/>
        <v>0</v>
      </c>
      <c r="L31" s="121">
        <f t="shared" si="11"/>
        <v>57.5</v>
      </c>
      <c r="M31" s="121">
        <f t="shared" si="11"/>
        <v>7.5</v>
      </c>
      <c r="N31" s="121">
        <f t="shared" si="11"/>
        <v>50</v>
      </c>
      <c r="O31" s="121">
        <f t="shared" si="11"/>
        <v>0</v>
      </c>
      <c r="P31" s="138"/>
      <c r="Q31" s="41"/>
      <c r="R31" s="16"/>
      <c r="S31" s="30"/>
      <c r="T31" s="42"/>
      <c r="U31" s="12"/>
      <c r="V31" s="12"/>
      <c r="W31" s="12"/>
      <c r="X31" s="12"/>
    </row>
    <row r="32" spans="2:24" ht="21" customHeight="1">
      <c r="B32" s="6"/>
      <c r="C32" s="235" t="s">
        <v>76</v>
      </c>
      <c r="D32" s="236"/>
      <c r="E32" s="236"/>
      <c r="F32" s="236"/>
      <c r="G32" s="237"/>
      <c r="H32" s="144">
        <f>H34+H38</f>
        <v>57.5</v>
      </c>
      <c r="I32" s="144">
        <f>I34+I38</f>
        <v>7.5</v>
      </c>
      <c r="J32" s="144">
        <f t="shared" ref="J32:O32" si="12">J34+J38</f>
        <v>50</v>
      </c>
      <c r="K32" s="144">
        <f t="shared" si="12"/>
        <v>0</v>
      </c>
      <c r="L32" s="144">
        <f t="shared" si="12"/>
        <v>57.5</v>
      </c>
      <c r="M32" s="144">
        <f t="shared" si="12"/>
        <v>7.5</v>
      </c>
      <c r="N32" s="144">
        <f t="shared" si="12"/>
        <v>50</v>
      </c>
      <c r="O32" s="144">
        <f t="shared" si="12"/>
        <v>0</v>
      </c>
      <c r="P32" s="139"/>
      <c r="Q32" s="37"/>
      <c r="R32" s="17"/>
      <c r="S32" s="32"/>
      <c r="T32" s="38"/>
      <c r="U32" s="12"/>
      <c r="V32" s="12"/>
      <c r="W32" s="12"/>
      <c r="X32" s="12"/>
    </row>
    <row r="33" spans="1:24" ht="19.5" customHeight="1">
      <c r="B33" s="6"/>
      <c r="C33" s="222" t="s">
        <v>16</v>
      </c>
      <c r="D33" s="223"/>
      <c r="E33" s="223"/>
      <c r="F33" s="223"/>
      <c r="G33" s="224"/>
      <c r="H33" s="225"/>
      <c r="I33" s="226"/>
      <c r="J33" s="226"/>
      <c r="K33" s="227"/>
      <c r="L33" s="232"/>
      <c r="M33" s="233"/>
      <c r="N33" s="233"/>
      <c r="O33" s="234"/>
      <c r="P33" s="139"/>
      <c r="Q33" s="37"/>
      <c r="R33" s="17"/>
      <c r="S33" s="32"/>
      <c r="T33" s="38"/>
      <c r="U33" s="12"/>
      <c r="V33" s="12"/>
      <c r="W33" s="12"/>
      <c r="X33" s="12"/>
    </row>
    <row r="34" spans="1:24" ht="84.75" hidden="1" customHeight="1">
      <c r="B34" s="6"/>
      <c r="C34" s="228" t="s">
        <v>77</v>
      </c>
      <c r="D34" s="229"/>
      <c r="E34" s="229"/>
      <c r="F34" s="229"/>
      <c r="G34" s="230"/>
      <c r="H34" s="144">
        <f>SUM(I34:K34)</f>
        <v>0</v>
      </c>
      <c r="I34" s="120">
        <v>0</v>
      </c>
      <c r="J34" s="120"/>
      <c r="K34" s="120"/>
      <c r="L34" s="145">
        <f>SUM(M34:O34)</f>
        <v>0</v>
      </c>
      <c r="M34" s="145"/>
      <c r="N34" s="145"/>
      <c r="O34" s="145"/>
      <c r="P34" s="134" t="s">
        <v>78</v>
      </c>
      <c r="Q34" s="37"/>
      <c r="R34" s="17"/>
      <c r="S34" s="32"/>
      <c r="T34" s="47" t="s">
        <v>79</v>
      </c>
      <c r="U34" s="12"/>
      <c r="V34" s="12"/>
      <c r="W34" s="12"/>
      <c r="X34" s="12"/>
    </row>
    <row r="35" spans="1:24" ht="19.5" hidden="1" customHeight="1">
      <c r="B35" s="10"/>
      <c r="C35" s="235" t="s">
        <v>80</v>
      </c>
      <c r="D35" s="236"/>
      <c r="E35" s="236"/>
      <c r="F35" s="236"/>
      <c r="G35" s="237"/>
      <c r="H35" s="125">
        <f>SUM(H37)</f>
        <v>0</v>
      </c>
      <c r="I35" s="125">
        <f t="shared" ref="I35:O35" si="13">SUM(I37)</f>
        <v>0</v>
      </c>
      <c r="J35" s="125">
        <f t="shared" si="13"/>
        <v>0</v>
      </c>
      <c r="K35" s="125">
        <f t="shared" si="13"/>
        <v>0</v>
      </c>
      <c r="L35" s="125">
        <f t="shared" si="13"/>
        <v>0</v>
      </c>
      <c r="M35" s="125">
        <f t="shared" si="13"/>
        <v>0</v>
      </c>
      <c r="N35" s="125">
        <f t="shared" si="13"/>
        <v>0</v>
      </c>
      <c r="O35" s="125">
        <f t="shared" si="13"/>
        <v>0</v>
      </c>
      <c r="P35" s="140"/>
      <c r="Q35" s="48"/>
      <c r="R35" s="49"/>
      <c r="S35" s="49"/>
      <c r="T35" s="50"/>
      <c r="U35" s="12"/>
      <c r="V35" s="12"/>
      <c r="W35" s="12"/>
      <c r="X35" s="12"/>
    </row>
    <row r="36" spans="1:24" ht="20.25" hidden="1" customHeight="1">
      <c r="B36" s="10"/>
      <c r="C36" s="222" t="s">
        <v>16</v>
      </c>
      <c r="D36" s="223"/>
      <c r="E36" s="223"/>
      <c r="F36" s="223"/>
      <c r="G36" s="224"/>
      <c r="H36" s="225"/>
      <c r="I36" s="226"/>
      <c r="J36" s="226"/>
      <c r="K36" s="226"/>
      <c r="L36" s="226"/>
      <c r="M36" s="226"/>
      <c r="N36" s="226"/>
      <c r="O36" s="227"/>
      <c r="P36" s="140"/>
      <c r="Q36" s="48"/>
      <c r="R36" s="49"/>
      <c r="S36" s="49"/>
      <c r="T36" s="50"/>
      <c r="U36" s="12"/>
      <c r="V36" s="12"/>
      <c r="W36" s="12"/>
      <c r="X36" s="12"/>
    </row>
    <row r="37" spans="1:24" ht="189.75" hidden="1" customHeight="1">
      <c r="B37" s="10"/>
      <c r="C37" s="228" t="s">
        <v>81</v>
      </c>
      <c r="D37" s="229"/>
      <c r="E37" s="229"/>
      <c r="F37" s="229"/>
      <c r="G37" s="230"/>
      <c r="H37" s="125">
        <f>SUM(I37:K37)</f>
        <v>0</v>
      </c>
      <c r="I37" s="120"/>
      <c r="J37" s="120"/>
      <c r="K37" s="120"/>
      <c r="L37" s="127"/>
      <c r="M37" s="120"/>
      <c r="N37" s="120"/>
      <c r="O37" s="120"/>
      <c r="P37" s="141"/>
      <c r="Q37" s="23"/>
      <c r="R37" s="49"/>
      <c r="S37" s="49"/>
      <c r="T37" s="51"/>
      <c r="U37" s="12"/>
      <c r="V37" s="12"/>
      <c r="W37" s="12"/>
      <c r="X37" s="12"/>
    </row>
    <row r="38" spans="1:24" ht="174" customHeight="1">
      <c r="B38" s="10"/>
      <c r="C38" s="228" t="s">
        <v>82</v>
      </c>
      <c r="D38" s="229"/>
      <c r="E38" s="229"/>
      <c r="F38" s="229"/>
      <c r="G38" s="230"/>
      <c r="H38" s="144">
        <f>SUM(I38:K38)</f>
        <v>57.5</v>
      </c>
      <c r="I38" s="120">
        <v>7.5</v>
      </c>
      <c r="J38" s="120">
        <v>50</v>
      </c>
      <c r="K38" s="120"/>
      <c r="L38" s="145">
        <f>SUM(M38:O38)</f>
        <v>57.5</v>
      </c>
      <c r="M38" s="145">
        <v>7.5</v>
      </c>
      <c r="N38" s="145">
        <v>50</v>
      </c>
      <c r="O38" s="145"/>
      <c r="P38" s="134"/>
      <c r="Q38" s="20" t="s">
        <v>85</v>
      </c>
      <c r="R38" s="17"/>
      <c r="S38" s="32"/>
      <c r="T38" s="47" t="s">
        <v>83</v>
      </c>
      <c r="U38" s="12"/>
      <c r="V38" s="12"/>
      <c r="W38" s="12"/>
      <c r="X38" s="12"/>
    </row>
    <row r="39" spans="1:24" ht="18.75">
      <c r="B39" s="7"/>
      <c r="C39" s="231" t="s">
        <v>39</v>
      </c>
      <c r="D39" s="231"/>
      <c r="E39" s="231"/>
      <c r="F39" s="231"/>
      <c r="G39" s="231"/>
      <c r="H39" s="11">
        <f t="shared" ref="H39:O39" si="14">SUM(H10,H14,H20,H31)</f>
        <v>23001.5</v>
      </c>
      <c r="I39" s="24">
        <f t="shared" si="14"/>
        <v>7156.1</v>
      </c>
      <c r="J39" s="24">
        <f t="shared" si="14"/>
        <v>14361.7</v>
      </c>
      <c r="K39" s="24">
        <f t="shared" si="14"/>
        <v>1483.6999999999998</v>
      </c>
      <c r="L39" s="11">
        <f t="shared" si="14"/>
        <v>22957.899999999998</v>
      </c>
      <c r="M39" s="24">
        <f t="shared" si="14"/>
        <v>7154.8</v>
      </c>
      <c r="N39" s="24">
        <f t="shared" si="14"/>
        <v>14319.4</v>
      </c>
      <c r="O39" s="24">
        <f t="shared" si="14"/>
        <v>1483.6999999999998</v>
      </c>
      <c r="P39" s="25"/>
      <c r="Q39" s="52"/>
      <c r="R39" s="53"/>
      <c r="S39" s="53"/>
      <c r="T39" s="54"/>
      <c r="U39" s="12"/>
      <c r="V39" s="12"/>
      <c r="W39" s="12"/>
      <c r="X39" s="12"/>
    </row>
    <row r="40" spans="1:24">
      <c r="A40" s="12"/>
      <c r="B40" s="12"/>
      <c r="C40" s="221"/>
      <c r="D40" s="221"/>
      <c r="E40" s="221"/>
      <c r="F40" s="221"/>
      <c r="G40" s="221"/>
      <c r="H40" s="13"/>
      <c r="I40" s="26"/>
      <c r="J40" s="26"/>
      <c r="K40" s="26"/>
      <c r="L40" s="26"/>
      <c r="M40" s="26"/>
      <c r="N40" s="26"/>
      <c r="O40" s="26"/>
      <c r="P40" s="12"/>
      <c r="Q40" s="12"/>
      <c r="R40" s="12"/>
      <c r="S40" s="12"/>
      <c r="T40" s="12"/>
      <c r="U40" s="12"/>
      <c r="V40" s="12"/>
      <c r="W40" s="12"/>
      <c r="X40" s="12"/>
    </row>
    <row r="41" spans="1:24">
      <c r="A41" s="12"/>
      <c r="B41" s="12"/>
      <c r="C41" s="221"/>
      <c r="D41" s="221"/>
      <c r="E41" s="221"/>
      <c r="F41" s="221"/>
      <c r="G41" s="221"/>
      <c r="H41" s="13"/>
      <c r="I41" s="26"/>
      <c r="J41" s="26"/>
      <c r="K41" s="26"/>
      <c r="L41" s="26"/>
      <c r="M41" s="26"/>
      <c r="N41" s="26"/>
      <c r="O41" s="26"/>
      <c r="P41" s="12"/>
      <c r="Q41" s="12"/>
      <c r="R41" s="12"/>
      <c r="S41" s="12"/>
      <c r="T41" s="12"/>
      <c r="U41" s="12"/>
      <c r="V41" s="12"/>
      <c r="W41" s="12"/>
      <c r="X41" s="12"/>
    </row>
    <row r="42" spans="1:24">
      <c r="A42" s="12"/>
      <c r="B42" s="12"/>
      <c r="C42" s="217"/>
      <c r="D42" s="217"/>
      <c r="E42" s="217"/>
      <c r="F42" s="217"/>
      <c r="G42" s="217"/>
      <c r="H42" s="14"/>
      <c r="I42" s="27"/>
      <c r="J42" s="27"/>
      <c r="K42" s="27"/>
      <c r="L42" s="27"/>
      <c r="M42" s="27"/>
      <c r="N42" s="27"/>
      <c r="O42" s="27"/>
      <c r="P42" s="12"/>
      <c r="Q42" s="12"/>
      <c r="R42" s="12"/>
      <c r="S42" s="12"/>
      <c r="T42" s="12"/>
      <c r="U42" s="12"/>
      <c r="V42" s="12"/>
      <c r="W42" s="12"/>
      <c r="X42" s="12"/>
    </row>
    <row r="43" spans="1:24">
      <c r="A43" s="12"/>
      <c r="B43" s="12"/>
      <c r="C43" s="217"/>
      <c r="D43" s="217"/>
      <c r="E43" s="217"/>
      <c r="F43" s="217"/>
      <c r="G43" s="217"/>
      <c r="H43" s="14"/>
      <c r="I43" s="27"/>
      <c r="J43" s="27"/>
      <c r="K43" s="27"/>
      <c r="L43" s="27"/>
      <c r="M43" s="27"/>
      <c r="N43" s="27"/>
      <c r="O43" s="27"/>
      <c r="P43" s="12"/>
      <c r="Q43" s="12"/>
      <c r="R43" s="12"/>
      <c r="S43" s="12"/>
      <c r="T43" s="12"/>
      <c r="U43" s="12"/>
      <c r="V43" s="12"/>
      <c r="W43" s="12"/>
      <c r="X43" s="12"/>
    </row>
    <row r="44" spans="1:24">
      <c r="A44" s="12"/>
      <c r="B44" s="12"/>
      <c r="C44" s="217"/>
      <c r="D44" s="217"/>
      <c r="E44" s="217"/>
      <c r="F44" s="217"/>
      <c r="G44" s="217"/>
      <c r="H44" s="14"/>
      <c r="I44" s="27"/>
      <c r="J44" s="27"/>
      <c r="K44" s="27"/>
      <c r="L44" s="27"/>
      <c r="M44" s="27"/>
      <c r="N44" s="27"/>
      <c r="O44" s="27"/>
      <c r="P44" s="12"/>
      <c r="Q44" s="12"/>
      <c r="R44" s="12"/>
      <c r="S44" s="12"/>
      <c r="T44" s="12"/>
      <c r="U44" s="12"/>
      <c r="V44" s="12"/>
      <c r="W44" s="12"/>
      <c r="X44" s="12"/>
    </row>
    <row r="45" spans="1:24">
      <c r="A45" s="12"/>
      <c r="B45" s="12"/>
      <c r="C45" s="217"/>
      <c r="D45" s="217"/>
      <c r="E45" s="217"/>
      <c r="F45" s="217"/>
      <c r="G45" s="217"/>
      <c r="H45" s="14"/>
      <c r="I45" s="27"/>
      <c r="J45" s="27"/>
      <c r="K45" s="27"/>
      <c r="L45" s="27"/>
      <c r="M45" s="27"/>
      <c r="N45" s="27"/>
      <c r="O45" s="27"/>
      <c r="P45" s="12"/>
      <c r="Q45" s="12"/>
      <c r="R45" s="12"/>
      <c r="S45" s="12"/>
      <c r="T45" s="12"/>
      <c r="U45" s="12"/>
      <c r="V45" s="12"/>
      <c r="W45" s="12"/>
      <c r="X45" s="12"/>
    </row>
    <row r="46" spans="1:24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</sheetData>
  <mergeCells count="66">
    <mergeCell ref="C10:G10"/>
    <mergeCell ref="C11:G11"/>
    <mergeCell ref="C12:G12"/>
    <mergeCell ref="H12:O12"/>
    <mergeCell ref="C13:G13"/>
    <mergeCell ref="C14:G14"/>
    <mergeCell ref="C15:G15"/>
    <mergeCell ref="C16:G16"/>
    <mergeCell ref="H16:K16"/>
    <mergeCell ref="L16:O16"/>
    <mergeCell ref="C17:G17"/>
    <mergeCell ref="C18:G18"/>
    <mergeCell ref="C19:G19"/>
    <mergeCell ref="C20:G20"/>
    <mergeCell ref="C21:G21"/>
    <mergeCell ref="C22:G22"/>
    <mergeCell ref="H22:K22"/>
    <mergeCell ref="L22:O22"/>
    <mergeCell ref="C23:G23"/>
    <mergeCell ref="C24:G24"/>
    <mergeCell ref="C25:G25"/>
    <mergeCell ref="H25:K25"/>
    <mergeCell ref="L25:O25"/>
    <mergeCell ref="C26:G26"/>
    <mergeCell ref="C27:G27"/>
    <mergeCell ref="H33:K33"/>
    <mergeCell ref="L33:O33"/>
    <mergeCell ref="C34:G34"/>
    <mergeCell ref="C35:G35"/>
    <mergeCell ref="C28:G28"/>
    <mergeCell ref="C29:G29"/>
    <mergeCell ref="C30:G30"/>
    <mergeCell ref="C31:G31"/>
    <mergeCell ref="C32:G32"/>
    <mergeCell ref="C45:G45"/>
    <mergeCell ref="B4:B9"/>
    <mergeCell ref="H8:H9"/>
    <mergeCell ref="I8:I9"/>
    <mergeCell ref="J8:J9"/>
    <mergeCell ref="C40:G40"/>
    <mergeCell ref="C41:G41"/>
    <mergeCell ref="C42:G42"/>
    <mergeCell ref="C43:G43"/>
    <mergeCell ref="C44:G44"/>
    <mergeCell ref="C36:G36"/>
    <mergeCell ref="H36:O36"/>
    <mergeCell ref="C37:G37"/>
    <mergeCell ref="C38:G38"/>
    <mergeCell ref="C39:G39"/>
    <mergeCell ref="C33:G33"/>
    <mergeCell ref="T10:T13"/>
    <mergeCell ref="P4:Q5"/>
    <mergeCell ref="H6:K7"/>
    <mergeCell ref="L6:O7"/>
    <mergeCell ref="C4:G9"/>
    <mergeCell ref="H4:O5"/>
    <mergeCell ref="P6:P9"/>
    <mergeCell ref="Q6:Q9"/>
    <mergeCell ref="R4:R9"/>
    <mergeCell ref="S4:S9"/>
    <mergeCell ref="T4:T9"/>
    <mergeCell ref="K8:K9"/>
    <mergeCell ref="L8:L9"/>
    <mergeCell ref="M8:M9"/>
    <mergeCell ref="N8:N9"/>
    <mergeCell ref="O8:O9"/>
  </mergeCells>
  <pageMargins left="3.9370078740157501E-2" right="3.9370078740157501E-2" top="0.39370078740157499" bottom="0.39370078740157499" header="0.118110236220472" footer="0.118110236220472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38"/>
  <sheetViews>
    <sheetView topLeftCell="A13" zoomScale="85" zoomScaleNormal="85" workbookViewId="0">
      <selection activeCell="H26" sqref="H26"/>
    </sheetView>
  </sheetViews>
  <sheetFormatPr defaultColWidth="9.140625" defaultRowHeight="15"/>
  <cols>
    <col min="1" max="1" width="7.7109375" style="55" customWidth="1"/>
    <col min="2" max="2" width="5.140625" style="55" customWidth="1"/>
    <col min="3" max="6" width="9.140625" style="55"/>
    <col min="7" max="7" width="9.85546875" style="55" customWidth="1"/>
    <col min="8" max="8" width="12.140625" style="55" customWidth="1"/>
    <col min="9" max="9" width="14.42578125" style="55" customWidth="1"/>
    <col min="10" max="10" width="16" style="55" customWidth="1"/>
    <col min="11" max="11" width="15.5703125" style="55" customWidth="1"/>
    <col min="12" max="12" width="12" style="55" customWidth="1"/>
    <col min="13" max="13" width="16.140625" style="55" customWidth="1"/>
    <col min="14" max="14" width="16.7109375" style="55" customWidth="1"/>
    <col min="15" max="15" width="17.7109375" style="55" customWidth="1"/>
    <col min="16" max="16" width="31.7109375" style="55" customWidth="1"/>
    <col min="17" max="17" width="31" style="55" customWidth="1"/>
    <col min="18" max="18" width="23.140625" style="55" customWidth="1"/>
    <col min="19" max="19" width="15.140625" style="55" customWidth="1"/>
    <col min="20" max="16384" width="9.140625" style="55"/>
  </cols>
  <sheetData>
    <row r="2" spans="2:24">
      <c r="P2" s="200" t="s">
        <v>40</v>
      </c>
      <c r="Q2" s="200"/>
      <c r="R2" s="200"/>
      <c r="S2" s="200"/>
      <c r="T2" s="65"/>
      <c r="U2" s="65"/>
      <c r="V2" s="65"/>
      <c r="W2" s="65"/>
      <c r="X2" s="65"/>
    </row>
    <row r="3" spans="2:24">
      <c r="T3" s="65"/>
      <c r="U3" s="65"/>
      <c r="V3" s="65"/>
      <c r="W3" s="65"/>
      <c r="X3" s="65"/>
    </row>
    <row r="4" spans="2:24" ht="15" customHeight="1">
      <c r="B4" s="169"/>
      <c r="C4" s="149" t="s">
        <v>1</v>
      </c>
      <c r="D4" s="150"/>
      <c r="E4" s="150"/>
      <c r="F4" s="150"/>
      <c r="G4" s="150"/>
      <c r="H4" s="155" t="s">
        <v>2</v>
      </c>
      <c r="I4" s="150"/>
      <c r="J4" s="150"/>
      <c r="K4" s="150"/>
      <c r="L4" s="150"/>
      <c r="M4" s="150"/>
      <c r="N4" s="150"/>
      <c r="O4" s="156"/>
      <c r="P4" s="155" t="s">
        <v>3</v>
      </c>
      <c r="Q4" s="156"/>
      <c r="R4" s="201" t="s">
        <v>4</v>
      </c>
      <c r="S4" s="146" t="s">
        <v>5</v>
      </c>
      <c r="T4" s="65"/>
      <c r="U4" s="65"/>
      <c r="V4" s="65"/>
      <c r="W4" s="65"/>
      <c r="X4" s="65"/>
    </row>
    <row r="5" spans="2:24">
      <c r="B5" s="170"/>
      <c r="C5" s="151"/>
      <c r="D5" s="152"/>
      <c r="E5" s="152"/>
      <c r="F5" s="152"/>
      <c r="G5" s="152"/>
      <c r="H5" s="157"/>
      <c r="I5" s="158"/>
      <c r="J5" s="158"/>
      <c r="K5" s="158"/>
      <c r="L5" s="158"/>
      <c r="M5" s="158"/>
      <c r="N5" s="158"/>
      <c r="O5" s="159"/>
      <c r="P5" s="157"/>
      <c r="Q5" s="159"/>
      <c r="R5" s="202"/>
      <c r="S5" s="147"/>
      <c r="T5" s="65"/>
      <c r="U5" s="65"/>
      <c r="V5" s="65"/>
      <c r="W5" s="65"/>
      <c r="X5" s="65"/>
    </row>
    <row r="6" spans="2:24" ht="15" customHeight="1">
      <c r="B6" s="170"/>
      <c r="C6" s="151"/>
      <c r="D6" s="152"/>
      <c r="E6" s="152"/>
      <c r="F6" s="152"/>
      <c r="G6" s="152"/>
      <c r="H6" s="160" t="s">
        <v>6</v>
      </c>
      <c r="I6" s="161"/>
      <c r="J6" s="161"/>
      <c r="K6" s="162"/>
      <c r="L6" s="155" t="s">
        <v>7</v>
      </c>
      <c r="M6" s="150"/>
      <c r="N6" s="150"/>
      <c r="O6" s="156"/>
      <c r="P6" s="201" t="s">
        <v>8</v>
      </c>
      <c r="Q6" s="146" t="s">
        <v>9</v>
      </c>
      <c r="R6" s="202"/>
      <c r="S6" s="147"/>
      <c r="T6" s="65"/>
      <c r="U6" s="65"/>
      <c r="V6" s="65"/>
      <c r="W6" s="65"/>
      <c r="X6" s="65"/>
    </row>
    <row r="7" spans="2:24" ht="10.5" customHeight="1">
      <c r="B7" s="170"/>
      <c r="C7" s="151"/>
      <c r="D7" s="152"/>
      <c r="E7" s="152"/>
      <c r="F7" s="152"/>
      <c r="G7" s="152"/>
      <c r="H7" s="163"/>
      <c r="I7" s="164"/>
      <c r="J7" s="164"/>
      <c r="K7" s="165"/>
      <c r="L7" s="166"/>
      <c r="M7" s="154"/>
      <c r="N7" s="154"/>
      <c r="O7" s="167"/>
      <c r="P7" s="202"/>
      <c r="Q7" s="147"/>
      <c r="R7" s="202"/>
      <c r="S7" s="147"/>
      <c r="T7" s="65"/>
      <c r="U7" s="65"/>
      <c r="V7" s="65"/>
      <c r="W7" s="65"/>
      <c r="X7" s="65"/>
    </row>
    <row r="8" spans="2:24">
      <c r="B8" s="170"/>
      <c r="C8" s="151"/>
      <c r="D8" s="152"/>
      <c r="E8" s="152"/>
      <c r="F8" s="152"/>
      <c r="G8" s="152"/>
      <c r="H8" s="172" t="s">
        <v>10</v>
      </c>
      <c r="I8" s="164" t="s">
        <v>11</v>
      </c>
      <c r="J8" s="164" t="s">
        <v>12</v>
      </c>
      <c r="K8" s="165" t="s">
        <v>13</v>
      </c>
      <c r="L8" s="172" t="s">
        <v>10</v>
      </c>
      <c r="M8" s="164" t="s">
        <v>11</v>
      </c>
      <c r="N8" s="164" t="s">
        <v>12</v>
      </c>
      <c r="O8" s="165" t="s">
        <v>13</v>
      </c>
      <c r="P8" s="202"/>
      <c r="Q8" s="147"/>
      <c r="R8" s="202"/>
      <c r="S8" s="147"/>
      <c r="T8" s="65"/>
      <c r="U8" s="65"/>
      <c r="V8" s="65"/>
      <c r="W8" s="65"/>
      <c r="X8" s="65"/>
    </row>
    <row r="9" spans="2:24" ht="28.5" customHeight="1">
      <c r="B9" s="171"/>
      <c r="C9" s="153"/>
      <c r="D9" s="154"/>
      <c r="E9" s="154"/>
      <c r="F9" s="154"/>
      <c r="G9" s="154"/>
      <c r="H9" s="172"/>
      <c r="I9" s="164"/>
      <c r="J9" s="164"/>
      <c r="K9" s="165"/>
      <c r="L9" s="172"/>
      <c r="M9" s="164"/>
      <c r="N9" s="164"/>
      <c r="O9" s="165"/>
      <c r="P9" s="203"/>
      <c r="Q9" s="148"/>
      <c r="R9" s="203"/>
      <c r="S9" s="148"/>
      <c r="T9" s="65"/>
      <c r="U9" s="65"/>
      <c r="V9" s="65"/>
      <c r="W9" s="65"/>
      <c r="X9" s="65"/>
    </row>
    <row r="10" spans="2:24" ht="27.75" customHeight="1">
      <c r="B10" s="57"/>
      <c r="C10" s="183" t="s">
        <v>14</v>
      </c>
      <c r="D10" s="184"/>
      <c r="E10" s="184"/>
      <c r="F10" s="184"/>
      <c r="G10" s="184"/>
      <c r="H10" s="58">
        <f>H11</f>
        <v>2074.03015</v>
      </c>
      <c r="I10" s="66">
        <f t="shared" ref="I10:L10" si="0">I11</f>
        <v>61.909610000000001</v>
      </c>
      <c r="J10" s="66">
        <f t="shared" si="0"/>
        <v>2001.7503899999999</v>
      </c>
      <c r="K10" s="67">
        <f t="shared" si="0"/>
        <v>10.370150000000001</v>
      </c>
      <c r="L10" s="68">
        <f t="shared" si="0"/>
        <v>2074.03015</v>
      </c>
      <c r="M10" s="69">
        <f t="shared" ref="M10:O10" si="1">M11</f>
        <v>61.909610000000001</v>
      </c>
      <c r="N10" s="69">
        <f t="shared" si="1"/>
        <v>2001.7503899999999</v>
      </c>
      <c r="O10" s="70">
        <f t="shared" si="1"/>
        <v>10.370150000000001</v>
      </c>
      <c r="P10" s="71"/>
      <c r="Q10" s="94"/>
      <c r="R10" s="95"/>
      <c r="S10" s="96"/>
      <c r="T10" s="65"/>
      <c r="U10" s="65"/>
      <c r="V10" s="65"/>
      <c r="W10" s="65"/>
      <c r="X10" s="65"/>
    </row>
    <row r="11" spans="2:24" ht="34.5" customHeight="1">
      <c r="B11" s="57"/>
      <c r="C11" s="185" t="s">
        <v>15</v>
      </c>
      <c r="D11" s="186"/>
      <c r="E11" s="186"/>
      <c r="F11" s="186"/>
      <c r="G11" s="186"/>
      <c r="H11" s="59">
        <f>H13</f>
        <v>2074.03015</v>
      </c>
      <c r="I11" s="72">
        <f t="shared" ref="I11:O11" si="2">I13</f>
        <v>61.909610000000001</v>
      </c>
      <c r="J11" s="72">
        <f t="shared" si="2"/>
        <v>2001.7503899999999</v>
      </c>
      <c r="K11" s="73">
        <f t="shared" si="2"/>
        <v>10.370150000000001</v>
      </c>
      <c r="L11" s="59">
        <f t="shared" si="2"/>
        <v>2074.03015</v>
      </c>
      <c r="M11" s="72">
        <f t="shared" si="2"/>
        <v>61.909610000000001</v>
      </c>
      <c r="N11" s="72">
        <f t="shared" si="2"/>
        <v>2001.7503899999999</v>
      </c>
      <c r="O11" s="73">
        <f t="shared" si="2"/>
        <v>10.370150000000001</v>
      </c>
      <c r="P11" s="71"/>
      <c r="Q11" s="94"/>
      <c r="R11" s="95"/>
      <c r="S11" s="96"/>
      <c r="T11" s="65"/>
      <c r="U11" s="65"/>
      <c r="V11" s="65"/>
      <c r="W11" s="65"/>
      <c r="X11" s="65"/>
    </row>
    <row r="12" spans="2:24" ht="15.75" customHeight="1">
      <c r="B12" s="57"/>
      <c r="C12" s="179" t="s">
        <v>16</v>
      </c>
      <c r="D12" s="180"/>
      <c r="E12" s="180"/>
      <c r="F12" s="180"/>
      <c r="G12" s="180"/>
      <c r="H12" s="163"/>
      <c r="I12" s="164"/>
      <c r="J12" s="164"/>
      <c r="K12" s="165"/>
      <c r="L12" s="187"/>
      <c r="M12" s="188"/>
      <c r="N12" s="188"/>
      <c r="O12" s="189"/>
      <c r="P12" s="71"/>
      <c r="Q12" s="94"/>
      <c r="R12" s="95"/>
      <c r="S12" s="96"/>
      <c r="T12" s="65"/>
      <c r="U12" s="65"/>
      <c r="V12" s="65"/>
      <c r="W12" s="65"/>
      <c r="X12" s="65"/>
    </row>
    <row r="13" spans="2:24" ht="39.75" customHeight="1">
      <c r="B13" s="57"/>
      <c r="C13" s="181" t="s">
        <v>17</v>
      </c>
      <c r="D13" s="182"/>
      <c r="E13" s="182"/>
      <c r="F13" s="182"/>
      <c r="G13" s="182"/>
      <c r="H13" s="59">
        <f>SUM(I13:K13)</f>
        <v>2074.03015</v>
      </c>
      <c r="I13" s="76">
        <v>61.909610000000001</v>
      </c>
      <c r="J13" s="76">
        <v>2001.7503899999999</v>
      </c>
      <c r="K13" s="77">
        <f>10.37015</f>
        <v>10.370150000000001</v>
      </c>
      <c r="L13" s="75">
        <f>SUM(M13:O13)</f>
        <v>2074.03015</v>
      </c>
      <c r="M13" s="76">
        <v>61.909610000000001</v>
      </c>
      <c r="N13" s="76">
        <v>2001.7503899999999</v>
      </c>
      <c r="O13" s="77">
        <v>10.370150000000001</v>
      </c>
      <c r="P13" s="71" t="s">
        <v>18</v>
      </c>
      <c r="Q13" s="94" t="s">
        <v>18</v>
      </c>
      <c r="R13" s="95"/>
      <c r="S13" s="96"/>
      <c r="T13" s="65"/>
      <c r="U13" s="65"/>
      <c r="V13" s="65"/>
      <c r="W13" s="65"/>
      <c r="X13" s="65"/>
    </row>
    <row r="14" spans="2:24">
      <c r="B14" s="57"/>
      <c r="C14" s="183" t="s">
        <v>19</v>
      </c>
      <c r="D14" s="184"/>
      <c r="E14" s="184"/>
      <c r="F14" s="184"/>
      <c r="G14" s="184"/>
      <c r="H14" s="58">
        <f>H15</f>
        <v>4747.4744000000001</v>
      </c>
      <c r="I14" s="66">
        <f t="shared" ref="I14:L14" si="3">I15</f>
        <v>3408.2999999999997</v>
      </c>
      <c r="J14" s="66"/>
      <c r="K14" s="67">
        <f t="shared" si="3"/>
        <v>1339.1744000000001</v>
      </c>
      <c r="L14" s="68">
        <f t="shared" si="3"/>
        <v>4260.0061100000003</v>
      </c>
      <c r="M14" s="69">
        <f t="shared" ref="M14:O14" si="4">M15</f>
        <v>3198</v>
      </c>
      <c r="N14" s="69"/>
      <c r="O14" s="70">
        <f t="shared" si="4"/>
        <v>1062.00611</v>
      </c>
      <c r="P14" s="71"/>
      <c r="Q14" s="94"/>
      <c r="R14" s="95"/>
      <c r="S14" s="96"/>
      <c r="T14" s="65"/>
      <c r="U14" s="65"/>
      <c r="V14" s="65"/>
      <c r="W14" s="65"/>
      <c r="X14" s="65"/>
    </row>
    <row r="15" spans="2:24">
      <c r="B15" s="57"/>
      <c r="C15" s="185" t="s">
        <v>20</v>
      </c>
      <c r="D15" s="186"/>
      <c r="E15" s="186"/>
      <c r="F15" s="186"/>
      <c r="G15" s="186"/>
      <c r="H15" s="59">
        <f>SUM(H17:H19)</f>
        <v>4747.4744000000001</v>
      </c>
      <c r="I15" s="72">
        <f t="shared" ref="I15:L15" si="5">SUM(I17:I19)</f>
        <v>3408.2999999999997</v>
      </c>
      <c r="J15" s="72"/>
      <c r="K15" s="73">
        <f t="shared" si="5"/>
        <v>1339.1744000000001</v>
      </c>
      <c r="L15" s="75">
        <f t="shared" si="5"/>
        <v>4260.0061100000003</v>
      </c>
      <c r="M15" s="78">
        <f t="shared" ref="M15:O15" si="6">SUM(M17:M19)</f>
        <v>3198</v>
      </c>
      <c r="N15" s="78"/>
      <c r="O15" s="79">
        <f t="shared" si="6"/>
        <v>1062.00611</v>
      </c>
      <c r="P15" s="71"/>
      <c r="Q15" s="94"/>
      <c r="R15" s="95"/>
      <c r="S15" s="96"/>
      <c r="T15" s="65"/>
      <c r="U15" s="65"/>
      <c r="V15" s="65"/>
      <c r="W15" s="65"/>
      <c r="X15" s="65"/>
    </row>
    <row r="16" spans="2:24">
      <c r="B16" s="57"/>
      <c r="C16" s="179" t="s">
        <v>16</v>
      </c>
      <c r="D16" s="180"/>
      <c r="E16" s="180"/>
      <c r="F16" s="180"/>
      <c r="G16" s="180"/>
      <c r="H16" s="197"/>
      <c r="I16" s="198"/>
      <c r="J16" s="198"/>
      <c r="K16" s="199"/>
      <c r="L16" s="192"/>
      <c r="M16" s="193"/>
      <c r="N16" s="193"/>
      <c r="O16" s="194"/>
      <c r="P16" s="71"/>
      <c r="Q16" s="94"/>
      <c r="R16" s="95"/>
      <c r="S16" s="96"/>
      <c r="T16" s="65"/>
      <c r="U16" s="65"/>
      <c r="V16" s="65"/>
      <c r="W16" s="65"/>
      <c r="X16" s="65"/>
    </row>
    <row r="17" spans="1:24" ht="73.5" customHeight="1">
      <c r="B17" s="57"/>
      <c r="C17" s="181" t="s">
        <v>21</v>
      </c>
      <c r="D17" s="182"/>
      <c r="E17" s="182"/>
      <c r="F17" s="182"/>
      <c r="G17" s="182"/>
      <c r="H17" s="59">
        <f t="shared" ref="H17:H19" si="7">SUM(I17:K17)</f>
        <v>3981.8743999999997</v>
      </c>
      <c r="I17" s="82">
        <v>2693.7</v>
      </c>
      <c r="J17" s="82"/>
      <c r="K17" s="82">
        <v>1288.1744000000001</v>
      </c>
      <c r="L17" s="75">
        <f t="shared" ref="L17:L19" si="8">SUM(M17:O17)</f>
        <v>3494.4061099999999</v>
      </c>
      <c r="M17" s="82">
        <v>2483.4</v>
      </c>
      <c r="N17" s="82"/>
      <c r="O17" s="82">
        <v>1011.00611</v>
      </c>
      <c r="P17" s="71" t="s">
        <v>22</v>
      </c>
      <c r="Q17" s="99" t="s">
        <v>23</v>
      </c>
      <c r="R17" s="98" t="s">
        <v>41</v>
      </c>
      <c r="S17" s="96"/>
      <c r="T17" s="65"/>
      <c r="U17" s="65"/>
      <c r="V17" s="65"/>
      <c r="W17" s="65"/>
      <c r="X17" s="65"/>
    </row>
    <row r="18" spans="1:24" ht="57.75" customHeight="1">
      <c r="B18" s="57"/>
      <c r="C18" s="181" t="s">
        <v>25</v>
      </c>
      <c r="D18" s="182"/>
      <c r="E18" s="182"/>
      <c r="F18" s="182"/>
      <c r="G18" s="182"/>
      <c r="H18" s="59">
        <f t="shared" si="7"/>
        <v>435.6</v>
      </c>
      <c r="I18" s="76">
        <v>414.6</v>
      </c>
      <c r="J18" s="76"/>
      <c r="K18" s="77">
        <v>21</v>
      </c>
      <c r="L18" s="75">
        <f t="shared" si="8"/>
        <v>435.6</v>
      </c>
      <c r="M18" s="82">
        <v>414.6</v>
      </c>
      <c r="N18" s="82"/>
      <c r="O18" s="82">
        <v>21</v>
      </c>
      <c r="P18" s="71" t="s">
        <v>26</v>
      </c>
      <c r="Q18" s="99" t="s">
        <v>26</v>
      </c>
      <c r="R18" s="98"/>
      <c r="S18" s="96"/>
      <c r="T18" s="65"/>
      <c r="U18" s="65"/>
      <c r="V18" s="65"/>
      <c r="W18" s="65"/>
      <c r="X18" s="65"/>
    </row>
    <row r="19" spans="1:24" ht="76.5" customHeight="1">
      <c r="B19" s="57"/>
      <c r="C19" s="181" t="s">
        <v>28</v>
      </c>
      <c r="D19" s="182"/>
      <c r="E19" s="182"/>
      <c r="F19" s="182"/>
      <c r="G19" s="182"/>
      <c r="H19" s="59">
        <f t="shared" si="7"/>
        <v>330</v>
      </c>
      <c r="I19" s="76">
        <v>300</v>
      </c>
      <c r="J19" s="76"/>
      <c r="K19" s="77">
        <v>30</v>
      </c>
      <c r="L19" s="75">
        <f t="shared" si="8"/>
        <v>330</v>
      </c>
      <c r="M19" s="76">
        <v>300</v>
      </c>
      <c r="N19" s="76"/>
      <c r="O19" s="77">
        <v>30</v>
      </c>
      <c r="P19" s="71" t="s">
        <v>29</v>
      </c>
      <c r="Q19" s="94" t="s">
        <v>29</v>
      </c>
      <c r="R19" s="95"/>
      <c r="S19" s="96"/>
      <c r="T19" s="65"/>
      <c r="U19" s="65"/>
      <c r="V19" s="65"/>
      <c r="W19" s="65"/>
      <c r="X19" s="65"/>
    </row>
    <row r="20" spans="1:24">
      <c r="B20" s="57"/>
      <c r="C20" s="195" t="s">
        <v>30</v>
      </c>
      <c r="D20" s="196"/>
      <c r="E20" s="196"/>
      <c r="F20" s="196"/>
      <c r="G20" s="196"/>
      <c r="H20" s="58">
        <f>H21+H24</f>
        <v>2023.3000000000002</v>
      </c>
      <c r="I20" s="66">
        <f t="shared" ref="I20:N20" si="9">I21+I24</f>
        <v>471.00905999999998</v>
      </c>
      <c r="J20" s="66">
        <f t="shared" si="9"/>
        <v>1552.2909400000001</v>
      </c>
      <c r="K20" s="67"/>
      <c r="L20" s="58">
        <f t="shared" si="9"/>
        <v>929.6564699999999</v>
      </c>
      <c r="M20" s="66">
        <f t="shared" si="9"/>
        <v>427.72370999999998</v>
      </c>
      <c r="N20" s="66">
        <f t="shared" si="9"/>
        <v>501.93275999999997</v>
      </c>
      <c r="O20" s="67"/>
      <c r="P20" s="71"/>
      <c r="Q20" s="94"/>
      <c r="R20" s="95"/>
      <c r="S20" s="96"/>
      <c r="T20" s="65"/>
      <c r="U20" s="65"/>
      <c r="V20" s="65"/>
      <c r="W20" s="65"/>
      <c r="X20" s="65"/>
    </row>
    <row r="21" spans="1:24">
      <c r="B21" s="57"/>
      <c r="C21" s="177" t="s">
        <v>31</v>
      </c>
      <c r="D21" s="178"/>
      <c r="E21" s="178"/>
      <c r="F21" s="178"/>
      <c r="G21" s="178"/>
      <c r="H21" s="59">
        <f>H23</f>
        <v>1600.3000000000002</v>
      </c>
      <c r="I21" s="72">
        <f t="shared" ref="I21:J21" si="10">I23</f>
        <v>48.009059999999998</v>
      </c>
      <c r="J21" s="72">
        <f t="shared" si="10"/>
        <v>1552.2909400000001</v>
      </c>
      <c r="K21" s="73"/>
      <c r="L21" s="75">
        <f>L23</f>
        <v>517.45646999999997</v>
      </c>
      <c r="M21" s="78">
        <f t="shared" ref="M21:N21" si="11">M23</f>
        <v>15.523709999999999</v>
      </c>
      <c r="N21" s="78">
        <f t="shared" si="11"/>
        <v>501.93275999999997</v>
      </c>
      <c r="O21" s="79"/>
      <c r="P21" s="71"/>
      <c r="Q21" s="94"/>
      <c r="R21" s="95"/>
      <c r="S21" s="96"/>
      <c r="T21" s="65"/>
      <c r="U21" s="65"/>
      <c r="V21" s="65"/>
      <c r="W21" s="65"/>
      <c r="X21" s="65"/>
    </row>
    <row r="22" spans="1:24">
      <c r="B22" s="57"/>
      <c r="C22" s="179" t="s">
        <v>16</v>
      </c>
      <c r="D22" s="180"/>
      <c r="E22" s="180"/>
      <c r="F22" s="180"/>
      <c r="G22" s="180"/>
      <c r="H22" s="163"/>
      <c r="I22" s="164"/>
      <c r="J22" s="164"/>
      <c r="K22" s="165"/>
      <c r="L22" s="187"/>
      <c r="M22" s="188"/>
      <c r="N22" s="188"/>
      <c r="O22" s="189"/>
      <c r="P22" s="71"/>
      <c r="Q22" s="94"/>
      <c r="R22" s="95"/>
      <c r="S22" s="96"/>
      <c r="T22" s="65"/>
      <c r="U22" s="65"/>
      <c r="V22" s="65"/>
      <c r="W22" s="65"/>
      <c r="X22" s="65"/>
    </row>
    <row r="23" spans="1:24" ht="77.25" customHeight="1">
      <c r="B23" s="57"/>
      <c r="C23" s="190" t="s">
        <v>32</v>
      </c>
      <c r="D23" s="191"/>
      <c r="E23" s="191"/>
      <c r="F23" s="191"/>
      <c r="G23" s="191"/>
      <c r="H23" s="60">
        <f>SUM(I23:K23)</f>
        <v>1600.3000000000002</v>
      </c>
      <c r="I23" s="76">
        <v>48.009059999999998</v>
      </c>
      <c r="J23" s="76">
        <v>1552.2909400000001</v>
      </c>
      <c r="K23" s="110"/>
      <c r="L23" s="81">
        <f>SUM(M23:O23)</f>
        <v>517.45646999999997</v>
      </c>
      <c r="M23" s="82">
        <v>15.523709999999999</v>
      </c>
      <c r="N23" s="82">
        <v>501.93275999999997</v>
      </c>
      <c r="O23" s="82"/>
      <c r="P23" s="71" t="s">
        <v>33</v>
      </c>
      <c r="Q23" s="99" t="s">
        <v>34</v>
      </c>
      <c r="R23" s="98" t="s">
        <v>35</v>
      </c>
      <c r="S23" s="96"/>
      <c r="T23" s="65"/>
      <c r="U23" s="65"/>
      <c r="V23" s="65"/>
      <c r="W23" s="65"/>
      <c r="X23" s="65"/>
    </row>
    <row r="24" spans="1:24">
      <c r="B24" s="57"/>
      <c r="C24" s="177" t="s">
        <v>36</v>
      </c>
      <c r="D24" s="178"/>
      <c r="E24" s="178"/>
      <c r="F24" s="178"/>
      <c r="G24" s="178"/>
      <c r="H24" s="60">
        <f>H26</f>
        <v>423</v>
      </c>
      <c r="I24" s="72">
        <f t="shared" ref="I24" si="12">I26</f>
        <v>423</v>
      </c>
      <c r="J24" s="72"/>
      <c r="K24" s="111"/>
      <c r="L24" s="81">
        <f>L26</f>
        <v>412.2</v>
      </c>
      <c r="M24" s="78">
        <f t="shared" ref="M24" si="13">M26</f>
        <v>412.2</v>
      </c>
      <c r="N24" s="78"/>
      <c r="O24" s="112"/>
      <c r="P24" s="71"/>
      <c r="Q24" s="94"/>
      <c r="R24" s="95"/>
      <c r="S24" s="96"/>
      <c r="T24" s="65"/>
      <c r="U24" s="65"/>
      <c r="V24" s="65"/>
      <c r="W24" s="65"/>
      <c r="X24" s="65"/>
    </row>
    <row r="25" spans="1:24">
      <c r="B25" s="57"/>
      <c r="C25" s="179" t="s">
        <v>16</v>
      </c>
      <c r="D25" s="180"/>
      <c r="E25" s="180"/>
      <c r="F25" s="180"/>
      <c r="G25" s="180"/>
      <c r="H25" s="163"/>
      <c r="I25" s="164"/>
      <c r="J25" s="164"/>
      <c r="K25" s="165"/>
      <c r="L25" s="187"/>
      <c r="M25" s="188"/>
      <c r="N25" s="188"/>
      <c r="O25" s="189"/>
      <c r="P25" s="71"/>
      <c r="Q25" s="94"/>
      <c r="R25" s="95"/>
      <c r="S25" s="96"/>
      <c r="T25" s="65"/>
      <c r="U25" s="65"/>
      <c r="V25" s="65"/>
      <c r="W25" s="65"/>
      <c r="X25" s="65"/>
    </row>
    <row r="26" spans="1:24" ht="51.75" customHeight="1">
      <c r="B26" s="57"/>
      <c r="C26" s="190" t="s">
        <v>37</v>
      </c>
      <c r="D26" s="191"/>
      <c r="E26" s="191"/>
      <c r="F26" s="191"/>
      <c r="G26" s="191"/>
      <c r="H26" s="59">
        <f>SUM(I26:K26)</f>
        <v>423</v>
      </c>
      <c r="I26" s="76">
        <v>423</v>
      </c>
      <c r="J26" s="76"/>
      <c r="K26" s="77"/>
      <c r="L26" s="75">
        <f>SUM(M26:O26)</f>
        <v>412.2</v>
      </c>
      <c r="M26" s="76">
        <v>412.2</v>
      </c>
      <c r="N26" s="76"/>
      <c r="O26" s="77"/>
      <c r="P26" s="113" t="s">
        <v>38</v>
      </c>
      <c r="Q26" s="101">
        <v>0.36</v>
      </c>
      <c r="R26" s="98" t="s">
        <v>35</v>
      </c>
      <c r="S26" s="96"/>
      <c r="T26" s="65"/>
      <c r="U26" s="65"/>
      <c r="V26" s="65"/>
      <c r="W26" s="65"/>
      <c r="X26" s="65"/>
    </row>
    <row r="27" spans="1:24">
      <c r="B27" s="61"/>
      <c r="C27" s="173"/>
      <c r="D27" s="174"/>
      <c r="E27" s="174"/>
      <c r="F27" s="174"/>
      <c r="G27" s="174"/>
      <c r="H27" s="62"/>
      <c r="I27" s="86"/>
      <c r="J27" s="86"/>
      <c r="K27" s="87"/>
      <c r="L27" s="88"/>
      <c r="M27" s="86"/>
      <c r="N27" s="86"/>
      <c r="O27" s="87"/>
      <c r="P27" s="89"/>
      <c r="Q27" s="105"/>
      <c r="R27" s="106"/>
      <c r="S27" s="104"/>
      <c r="T27" s="65"/>
      <c r="U27" s="65"/>
      <c r="V27" s="65"/>
      <c r="W27" s="65"/>
      <c r="X27" s="65"/>
    </row>
    <row r="28" spans="1:24" ht="18.75">
      <c r="B28" s="63"/>
      <c r="C28" s="175" t="s">
        <v>39</v>
      </c>
      <c r="D28" s="176"/>
      <c r="E28" s="176"/>
      <c r="F28" s="176"/>
      <c r="G28" s="176"/>
      <c r="H28" s="64">
        <f>SUM(H10,H14,H20)</f>
        <v>8844.8045500000007</v>
      </c>
      <c r="I28" s="90">
        <f t="shared" ref="I28:O28" si="14">SUM(I10,I14,I20)</f>
        <v>3941.2186699999997</v>
      </c>
      <c r="J28" s="90">
        <f t="shared" si="14"/>
        <v>3554.04133</v>
      </c>
      <c r="K28" s="90">
        <f t="shared" si="14"/>
        <v>1349.5445500000001</v>
      </c>
      <c r="L28" s="64">
        <f t="shared" si="14"/>
        <v>7263.6927300000007</v>
      </c>
      <c r="M28" s="90">
        <f t="shared" si="14"/>
        <v>3687.6333199999999</v>
      </c>
      <c r="N28" s="90">
        <f t="shared" si="14"/>
        <v>2503.6831499999998</v>
      </c>
      <c r="O28" s="91">
        <f t="shared" si="14"/>
        <v>1072.37626</v>
      </c>
      <c r="P28" s="92"/>
      <c r="Q28" s="107"/>
      <c r="R28" s="108"/>
      <c r="S28" s="109"/>
      <c r="T28" s="65"/>
      <c r="U28" s="65"/>
      <c r="V28" s="65"/>
      <c r="W28" s="65"/>
      <c r="X28" s="65"/>
    </row>
    <row r="29" spans="1:24">
      <c r="A29" s="65"/>
      <c r="B29" s="65"/>
      <c r="C29" s="168"/>
      <c r="D29" s="168"/>
      <c r="E29" s="168"/>
      <c r="F29" s="168"/>
      <c r="G29" s="168"/>
      <c r="H29" s="56"/>
      <c r="I29" s="93"/>
      <c r="J29" s="93"/>
      <c r="K29" s="93"/>
      <c r="L29" s="93"/>
      <c r="M29" s="93"/>
      <c r="N29" s="93"/>
      <c r="O29" s="93"/>
      <c r="P29" s="65"/>
      <c r="Q29" s="65"/>
      <c r="R29" s="65"/>
      <c r="S29" s="65"/>
      <c r="T29" s="65"/>
      <c r="U29" s="65"/>
      <c r="V29" s="65"/>
      <c r="W29" s="65"/>
      <c r="X29" s="65"/>
    </row>
    <row r="30" spans="1:24">
      <c r="A30" s="65"/>
      <c r="B30" s="65"/>
      <c r="C30" s="168"/>
      <c r="D30" s="168"/>
      <c r="E30" s="168"/>
      <c r="F30" s="168"/>
      <c r="G30" s="168"/>
      <c r="H30" s="56"/>
      <c r="I30" s="93"/>
      <c r="J30" s="93"/>
      <c r="K30" s="93"/>
      <c r="L30" s="93"/>
      <c r="M30" s="93"/>
      <c r="N30" s="93"/>
      <c r="O30" s="93"/>
      <c r="P30" s="65"/>
      <c r="Q30" s="65"/>
      <c r="R30" s="65"/>
      <c r="S30" s="65"/>
      <c r="T30" s="65"/>
      <c r="U30" s="65"/>
      <c r="V30" s="65"/>
      <c r="W30" s="65"/>
      <c r="X30" s="65"/>
    </row>
    <row r="31" spans="1:24">
      <c r="A31" s="65"/>
      <c r="B31" s="65"/>
      <c r="C31" s="168"/>
      <c r="D31" s="168"/>
      <c r="E31" s="168"/>
      <c r="F31" s="168"/>
      <c r="G31" s="168"/>
      <c r="H31" s="56"/>
      <c r="I31" s="93"/>
      <c r="J31" s="93"/>
      <c r="K31" s="93"/>
      <c r="L31" s="93"/>
      <c r="M31" s="93"/>
      <c r="N31" s="93"/>
      <c r="O31" s="93"/>
      <c r="P31" s="65"/>
      <c r="Q31" s="65"/>
      <c r="R31" s="65"/>
      <c r="S31" s="65"/>
      <c r="T31" s="65"/>
      <c r="U31" s="65"/>
      <c r="V31" s="65"/>
      <c r="W31" s="65"/>
      <c r="X31" s="65"/>
    </row>
    <row r="32" spans="1:24">
      <c r="A32" s="65"/>
      <c r="B32" s="65"/>
      <c r="C32" s="168"/>
      <c r="D32" s="168"/>
      <c r="E32" s="168"/>
      <c r="F32" s="168"/>
      <c r="G32" s="168"/>
      <c r="H32" s="56"/>
      <c r="I32" s="93"/>
      <c r="J32" s="93"/>
      <c r="K32" s="93"/>
      <c r="L32" s="93"/>
      <c r="M32" s="93"/>
      <c r="N32" s="93"/>
      <c r="O32" s="93"/>
      <c r="P32" s="65"/>
      <c r="Q32" s="65"/>
      <c r="R32" s="65"/>
      <c r="S32" s="65"/>
      <c r="T32" s="65"/>
      <c r="U32" s="65"/>
      <c r="V32" s="65"/>
      <c r="W32" s="65"/>
      <c r="X32" s="65"/>
    </row>
    <row r="33" spans="1:24">
      <c r="A33" s="65"/>
      <c r="B33" s="65"/>
      <c r="C33" s="168"/>
      <c r="D33" s="168"/>
      <c r="E33" s="168"/>
      <c r="F33" s="168"/>
      <c r="G33" s="168"/>
      <c r="H33" s="56"/>
      <c r="I33" s="93"/>
      <c r="J33" s="93"/>
      <c r="K33" s="93"/>
      <c r="L33" s="93"/>
      <c r="M33" s="93"/>
      <c r="N33" s="93"/>
      <c r="O33" s="93"/>
      <c r="P33" s="65"/>
      <c r="Q33" s="65"/>
      <c r="R33" s="65"/>
      <c r="S33" s="65"/>
      <c r="T33" s="65"/>
      <c r="U33" s="65"/>
      <c r="V33" s="65"/>
      <c r="W33" s="65"/>
      <c r="X33" s="65"/>
    </row>
    <row r="34" spans="1:24">
      <c r="A34" s="65"/>
      <c r="B34" s="65"/>
      <c r="C34" s="168"/>
      <c r="D34" s="168"/>
      <c r="E34" s="168"/>
      <c r="F34" s="168"/>
      <c r="G34" s="168"/>
      <c r="H34" s="56"/>
      <c r="I34" s="93"/>
      <c r="J34" s="93"/>
      <c r="K34" s="93"/>
      <c r="L34" s="93"/>
      <c r="M34" s="93"/>
      <c r="N34" s="93"/>
      <c r="O34" s="93"/>
      <c r="P34" s="65"/>
      <c r="Q34" s="65"/>
      <c r="R34" s="65"/>
      <c r="S34" s="65"/>
      <c r="T34" s="65"/>
      <c r="U34" s="65"/>
      <c r="V34" s="65"/>
      <c r="W34" s="65"/>
      <c r="X34" s="65"/>
    </row>
    <row r="35" spans="1:24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</row>
    <row r="36" spans="1:24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</row>
    <row r="37" spans="1:24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</row>
    <row r="38" spans="1:24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</row>
  </sheetData>
  <mergeCells count="52">
    <mergeCell ref="P2:S2"/>
    <mergeCell ref="C10:G10"/>
    <mergeCell ref="C11:G11"/>
    <mergeCell ref="C12:G12"/>
    <mergeCell ref="H12:K12"/>
    <mergeCell ref="L12:O12"/>
    <mergeCell ref="I8:I9"/>
    <mergeCell ref="J8:J9"/>
    <mergeCell ref="K8:K9"/>
    <mergeCell ref="L8:L9"/>
    <mergeCell ref="M8:M9"/>
    <mergeCell ref="N8:N9"/>
    <mergeCell ref="O8:O9"/>
    <mergeCell ref="P6:P9"/>
    <mergeCell ref="Q6:Q9"/>
    <mergeCell ref="R4:R9"/>
    <mergeCell ref="L16:O16"/>
    <mergeCell ref="C17:G17"/>
    <mergeCell ref="C18:G18"/>
    <mergeCell ref="C19:G19"/>
    <mergeCell ref="C20:G20"/>
    <mergeCell ref="C16:G16"/>
    <mergeCell ref="H16:K16"/>
    <mergeCell ref="L25:O25"/>
    <mergeCell ref="C26:G26"/>
    <mergeCell ref="C21:G21"/>
    <mergeCell ref="C22:G22"/>
    <mergeCell ref="H22:K22"/>
    <mergeCell ref="L22:O22"/>
    <mergeCell ref="C23:G23"/>
    <mergeCell ref="C32:G32"/>
    <mergeCell ref="C33:G33"/>
    <mergeCell ref="C34:G34"/>
    <mergeCell ref="B4:B9"/>
    <mergeCell ref="H8:H9"/>
    <mergeCell ref="C27:G27"/>
    <mergeCell ref="C28:G28"/>
    <mergeCell ref="C29:G29"/>
    <mergeCell ref="C30:G30"/>
    <mergeCell ref="C31:G31"/>
    <mergeCell ref="C24:G24"/>
    <mergeCell ref="C25:G25"/>
    <mergeCell ref="H25:K25"/>
    <mergeCell ref="C13:G13"/>
    <mergeCell ref="C14:G14"/>
    <mergeCell ref="C15:G15"/>
    <mergeCell ref="S4:S9"/>
    <mergeCell ref="C4:G9"/>
    <mergeCell ref="H4:O5"/>
    <mergeCell ref="P4:Q5"/>
    <mergeCell ref="H6:K7"/>
    <mergeCell ref="L6:O7"/>
  </mergeCells>
  <pageMargins left="0.25" right="0.25" top="0.75" bottom="0.75" header="0.3" footer="0.3"/>
  <pageSetup paperSize="9" scale="5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opLeftCell="A10" zoomScale="85" zoomScaleNormal="85" zoomScalePageLayoutView="60" workbookViewId="0">
      <selection activeCell="C21" sqref="C21:G21"/>
    </sheetView>
  </sheetViews>
  <sheetFormatPr defaultColWidth="9.140625" defaultRowHeight="15"/>
  <cols>
    <col min="1" max="1" width="7.7109375" style="55" customWidth="1"/>
    <col min="2" max="2" width="5.140625" style="55" customWidth="1"/>
    <col min="3" max="6" width="9.140625" style="55"/>
    <col min="7" max="7" width="9.85546875" style="55" customWidth="1"/>
    <col min="8" max="8" width="14.7109375" style="55" customWidth="1"/>
    <col min="9" max="9" width="14.42578125" style="55" customWidth="1"/>
    <col min="10" max="10" width="16" style="55" customWidth="1"/>
    <col min="11" max="11" width="15.5703125" style="55" customWidth="1"/>
    <col min="12" max="12" width="12" style="55" customWidth="1"/>
    <col min="13" max="13" width="16.140625" style="55" customWidth="1"/>
    <col min="14" max="14" width="16.7109375" style="55" customWidth="1"/>
    <col min="15" max="15" width="17.7109375" style="55" customWidth="1"/>
    <col min="16" max="16" width="31.7109375" style="55" customWidth="1"/>
    <col min="17" max="17" width="31" style="55" customWidth="1"/>
    <col min="18" max="18" width="23.140625" style="55" customWidth="1"/>
    <col min="19" max="19" width="15.140625" style="55" customWidth="1"/>
    <col min="20" max="16384" width="9.140625" style="55"/>
  </cols>
  <sheetData>
    <row r="2" spans="2:24">
      <c r="P2" s="200" t="s">
        <v>42</v>
      </c>
      <c r="Q2" s="200"/>
      <c r="R2" s="200"/>
      <c r="S2" s="200"/>
      <c r="T2" s="65"/>
      <c r="U2" s="65"/>
      <c r="V2" s="65"/>
      <c r="W2" s="65"/>
      <c r="X2" s="65"/>
    </row>
    <row r="3" spans="2:24">
      <c r="T3" s="65"/>
      <c r="U3" s="65"/>
      <c r="V3" s="65"/>
      <c r="W3" s="65"/>
      <c r="X3" s="65"/>
    </row>
    <row r="4" spans="2:24" ht="15" customHeight="1">
      <c r="B4" s="169"/>
      <c r="C4" s="149" t="s">
        <v>1</v>
      </c>
      <c r="D4" s="150"/>
      <c r="E4" s="150"/>
      <c r="F4" s="150"/>
      <c r="G4" s="150"/>
      <c r="H4" s="155" t="s">
        <v>2</v>
      </c>
      <c r="I4" s="150"/>
      <c r="J4" s="150"/>
      <c r="K4" s="150"/>
      <c r="L4" s="150"/>
      <c r="M4" s="150"/>
      <c r="N4" s="150"/>
      <c r="O4" s="156"/>
      <c r="P4" s="155" t="s">
        <v>3</v>
      </c>
      <c r="Q4" s="156"/>
      <c r="R4" s="201" t="s">
        <v>4</v>
      </c>
      <c r="S4" s="146" t="s">
        <v>5</v>
      </c>
      <c r="T4" s="65"/>
      <c r="U4" s="65"/>
      <c r="V4" s="65"/>
      <c r="W4" s="65"/>
      <c r="X4" s="65"/>
    </row>
    <row r="5" spans="2:24">
      <c r="B5" s="170"/>
      <c r="C5" s="151"/>
      <c r="D5" s="152"/>
      <c r="E5" s="152"/>
      <c r="F5" s="152"/>
      <c r="G5" s="152"/>
      <c r="H5" s="157"/>
      <c r="I5" s="158"/>
      <c r="J5" s="158"/>
      <c r="K5" s="158"/>
      <c r="L5" s="158"/>
      <c r="M5" s="158"/>
      <c r="N5" s="158"/>
      <c r="O5" s="159"/>
      <c r="P5" s="157"/>
      <c r="Q5" s="159"/>
      <c r="R5" s="202"/>
      <c r="S5" s="147"/>
      <c r="T5" s="65"/>
      <c r="U5" s="65"/>
      <c r="V5" s="65"/>
      <c r="W5" s="65"/>
      <c r="X5" s="65"/>
    </row>
    <row r="6" spans="2:24" ht="15" customHeight="1">
      <c r="B6" s="170"/>
      <c r="C6" s="151"/>
      <c r="D6" s="152"/>
      <c r="E6" s="152"/>
      <c r="F6" s="152"/>
      <c r="G6" s="152"/>
      <c r="H6" s="160" t="s">
        <v>6</v>
      </c>
      <c r="I6" s="161"/>
      <c r="J6" s="161"/>
      <c r="K6" s="162"/>
      <c r="L6" s="155" t="s">
        <v>7</v>
      </c>
      <c r="M6" s="150"/>
      <c r="N6" s="150"/>
      <c r="O6" s="156"/>
      <c r="P6" s="201" t="s">
        <v>8</v>
      </c>
      <c r="Q6" s="146" t="s">
        <v>9</v>
      </c>
      <c r="R6" s="202"/>
      <c r="S6" s="147"/>
      <c r="T6" s="65"/>
      <c r="U6" s="65"/>
      <c r="V6" s="65"/>
      <c r="W6" s="65"/>
      <c r="X6" s="65"/>
    </row>
    <row r="7" spans="2:24" ht="10.5" customHeight="1">
      <c r="B7" s="170"/>
      <c r="C7" s="151"/>
      <c r="D7" s="152"/>
      <c r="E7" s="152"/>
      <c r="F7" s="152"/>
      <c r="G7" s="152"/>
      <c r="H7" s="163"/>
      <c r="I7" s="164"/>
      <c r="J7" s="164"/>
      <c r="K7" s="165"/>
      <c r="L7" s="166"/>
      <c r="M7" s="154"/>
      <c r="N7" s="154"/>
      <c r="O7" s="167"/>
      <c r="P7" s="202"/>
      <c r="Q7" s="147"/>
      <c r="R7" s="202"/>
      <c r="S7" s="147"/>
      <c r="T7" s="65"/>
      <c r="U7" s="65"/>
      <c r="V7" s="65"/>
      <c r="W7" s="65"/>
      <c r="X7" s="65"/>
    </row>
    <row r="8" spans="2:24">
      <c r="B8" s="170"/>
      <c r="C8" s="151"/>
      <c r="D8" s="152"/>
      <c r="E8" s="152"/>
      <c r="F8" s="152"/>
      <c r="G8" s="152"/>
      <c r="H8" s="172" t="s">
        <v>10</v>
      </c>
      <c r="I8" s="164" t="s">
        <v>11</v>
      </c>
      <c r="J8" s="164" t="s">
        <v>12</v>
      </c>
      <c r="K8" s="165" t="s">
        <v>13</v>
      </c>
      <c r="L8" s="172" t="s">
        <v>10</v>
      </c>
      <c r="M8" s="164" t="s">
        <v>11</v>
      </c>
      <c r="N8" s="164" t="s">
        <v>12</v>
      </c>
      <c r="O8" s="165" t="s">
        <v>13</v>
      </c>
      <c r="P8" s="202"/>
      <c r="Q8" s="147"/>
      <c r="R8" s="202"/>
      <c r="S8" s="147"/>
      <c r="T8" s="65"/>
      <c r="U8" s="65"/>
      <c r="V8" s="65"/>
      <c r="W8" s="65"/>
      <c r="X8" s="65"/>
    </row>
    <row r="9" spans="2:24" ht="28.5" customHeight="1">
      <c r="B9" s="171"/>
      <c r="C9" s="153"/>
      <c r="D9" s="154"/>
      <c r="E9" s="154"/>
      <c r="F9" s="154"/>
      <c r="G9" s="154"/>
      <c r="H9" s="172"/>
      <c r="I9" s="164"/>
      <c r="J9" s="164"/>
      <c r="K9" s="165"/>
      <c r="L9" s="172"/>
      <c r="M9" s="164"/>
      <c r="N9" s="164"/>
      <c r="O9" s="165"/>
      <c r="P9" s="203"/>
      <c r="Q9" s="148"/>
      <c r="R9" s="203"/>
      <c r="S9" s="148"/>
      <c r="T9" s="65"/>
      <c r="U9" s="65"/>
      <c r="V9" s="65"/>
      <c r="W9" s="65"/>
      <c r="X9" s="65"/>
    </row>
    <row r="10" spans="2:24" ht="27.75" customHeight="1">
      <c r="B10" s="57"/>
      <c r="C10" s="183" t="s">
        <v>14</v>
      </c>
      <c r="D10" s="184"/>
      <c r="E10" s="184"/>
      <c r="F10" s="184"/>
      <c r="G10" s="184"/>
      <c r="H10" s="58">
        <f>H11</f>
        <v>8960.61</v>
      </c>
      <c r="I10" s="66">
        <f t="shared" ref="I10:L10" si="0">I11</f>
        <v>241.93647000000001</v>
      </c>
      <c r="J10" s="66">
        <f t="shared" si="0"/>
        <v>7822.6125300000003</v>
      </c>
      <c r="K10" s="67">
        <f t="shared" si="0"/>
        <v>896.06100000000004</v>
      </c>
      <c r="L10" s="68">
        <f t="shared" si="0"/>
        <v>0</v>
      </c>
      <c r="M10" s="69">
        <f t="shared" ref="M10:O10" si="1">M11</f>
        <v>0</v>
      </c>
      <c r="N10" s="69">
        <f t="shared" si="1"/>
        <v>0</v>
      </c>
      <c r="O10" s="70">
        <f t="shared" si="1"/>
        <v>0</v>
      </c>
      <c r="P10" s="71"/>
      <c r="Q10" s="94"/>
      <c r="R10" s="95"/>
      <c r="S10" s="96"/>
      <c r="T10" s="65"/>
      <c r="U10" s="65"/>
      <c r="V10" s="65"/>
      <c r="W10" s="65"/>
      <c r="X10" s="65"/>
    </row>
    <row r="11" spans="2:24" ht="34.5" customHeight="1">
      <c r="B11" s="57"/>
      <c r="C11" s="185" t="s">
        <v>15</v>
      </c>
      <c r="D11" s="186"/>
      <c r="E11" s="186"/>
      <c r="F11" s="186"/>
      <c r="G11" s="186"/>
      <c r="H11" s="59">
        <f>H13</f>
        <v>8960.61</v>
      </c>
      <c r="I11" s="72">
        <f t="shared" ref="I11:O11" si="2">I13</f>
        <v>241.93647000000001</v>
      </c>
      <c r="J11" s="72">
        <f t="shared" si="2"/>
        <v>7822.6125300000003</v>
      </c>
      <c r="K11" s="73">
        <f t="shared" si="2"/>
        <v>896.06100000000004</v>
      </c>
      <c r="L11" s="59">
        <f t="shared" si="2"/>
        <v>0</v>
      </c>
      <c r="M11" s="72">
        <f t="shared" si="2"/>
        <v>0</v>
      </c>
      <c r="N11" s="72">
        <f t="shared" si="2"/>
        <v>0</v>
      </c>
      <c r="O11" s="73">
        <f t="shared" si="2"/>
        <v>0</v>
      </c>
      <c r="P11" s="71"/>
      <c r="Q11" s="94"/>
      <c r="R11" s="95"/>
      <c r="S11" s="96"/>
      <c r="T11" s="65"/>
      <c r="U11" s="65"/>
      <c r="V11" s="65"/>
      <c r="W11" s="65"/>
      <c r="X11" s="65"/>
    </row>
    <row r="12" spans="2:24" ht="15.75" customHeight="1">
      <c r="B12" s="57"/>
      <c r="C12" s="179" t="s">
        <v>16</v>
      </c>
      <c r="D12" s="180"/>
      <c r="E12" s="180"/>
      <c r="F12" s="180"/>
      <c r="G12" s="180"/>
      <c r="H12" s="163"/>
      <c r="I12" s="164"/>
      <c r="J12" s="164"/>
      <c r="K12" s="165"/>
      <c r="L12" s="187"/>
      <c r="M12" s="188"/>
      <c r="N12" s="188"/>
      <c r="O12" s="189"/>
      <c r="P12" s="71"/>
      <c r="Q12" s="94"/>
      <c r="R12" s="95"/>
      <c r="S12" s="96"/>
      <c r="T12" s="65"/>
      <c r="U12" s="65"/>
      <c r="V12" s="65"/>
      <c r="W12" s="65"/>
      <c r="X12" s="65"/>
    </row>
    <row r="13" spans="2:24" ht="39.75" customHeight="1">
      <c r="B13" s="57"/>
      <c r="C13" s="181" t="s">
        <v>17</v>
      </c>
      <c r="D13" s="182"/>
      <c r="E13" s="182"/>
      <c r="F13" s="182"/>
      <c r="G13" s="182"/>
      <c r="H13" s="59">
        <f>SUM(I13:K13)</f>
        <v>8960.61</v>
      </c>
      <c r="I13" s="74">
        <v>241.93647000000001</v>
      </c>
      <c r="J13" s="74">
        <v>7822.6125300000003</v>
      </c>
      <c r="K13" s="74">
        <v>896.06100000000004</v>
      </c>
      <c r="L13" s="75">
        <f>SUM(M13:O13)</f>
        <v>0</v>
      </c>
      <c r="M13" s="76">
        <v>0</v>
      </c>
      <c r="N13" s="76">
        <v>0</v>
      </c>
      <c r="O13" s="77">
        <v>0</v>
      </c>
      <c r="P13" s="71" t="s">
        <v>43</v>
      </c>
      <c r="Q13" s="94"/>
      <c r="R13" s="95"/>
      <c r="S13" s="96"/>
      <c r="T13" s="65"/>
      <c r="U13" s="65"/>
      <c r="V13" s="65"/>
      <c r="W13" s="65"/>
      <c r="X13" s="65"/>
    </row>
    <row r="14" spans="2:24">
      <c r="B14" s="57"/>
      <c r="C14" s="183" t="s">
        <v>19</v>
      </c>
      <c r="D14" s="184"/>
      <c r="E14" s="184"/>
      <c r="F14" s="184"/>
      <c r="G14" s="184"/>
      <c r="H14" s="58">
        <f>H15</f>
        <v>7719.6175299999995</v>
      </c>
      <c r="I14" s="66">
        <f t="shared" ref="I14:L14" si="3">I15</f>
        <v>3879.7</v>
      </c>
      <c r="J14" s="66"/>
      <c r="K14" s="67">
        <f t="shared" si="3"/>
        <v>1139.9175300000002</v>
      </c>
      <c r="L14" s="68">
        <f t="shared" si="3"/>
        <v>761.06161999999995</v>
      </c>
      <c r="M14" s="69">
        <f t="shared" ref="M14:O14" si="4">M15</f>
        <v>465.2</v>
      </c>
      <c r="N14" s="69"/>
      <c r="O14" s="70">
        <f t="shared" si="4"/>
        <v>295.86162000000002</v>
      </c>
      <c r="P14" s="71"/>
      <c r="Q14" s="94"/>
      <c r="R14" s="95"/>
      <c r="S14" s="96"/>
      <c r="T14" s="65"/>
      <c r="U14" s="65"/>
      <c r="V14" s="65"/>
      <c r="W14" s="65"/>
      <c r="X14" s="65"/>
    </row>
    <row r="15" spans="2:24">
      <c r="B15" s="57"/>
      <c r="C15" s="185" t="s">
        <v>20</v>
      </c>
      <c r="D15" s="186"/>
      <c r="E15" s="186"/>
      <c r="F15" s="186"/>
      <c r="G15" s="186"/>
      <c r="H15" s="59">
        <f>SUM(H17:H21)</f>
        <v>7719.6175299999995</v>
      </c>
      <c r="I15" s="72">
        <f t="shared" ref="I15:L15" si="5">SUM(I17:I21)</f>
        <v>3879.7</v>
      </c>
      <c r="J15" s="72"/>
      <c r="K15" s="73">
        <f t="shared" si="5"/>
        <v>1139.9175300000002</v>
      </c>
      <c r="L15" s="75">
        <f t="shared" si="5"/>
        <v>761.06161999999995</v>
      </c>
      <c r="M15" s="78">
        <f t="shared" ref="M15:O15" si="6">SUM(M17:M21)</f>
        <v>465.2</v>
      </c>
      <c r="N15" s="78"/>
      <c r="O15" s="79">
        <f t="shared" si="6"/>
        <v>295.86162000000002</v>
      </c>
      <c r="P15" s="71"/>
      <c r="Q15" s="94"/>
      <c r="R15" s="95"/>
      <c r="S15" s="96"/>
      <c r="T15" s="65"/>
      <c r="U15" s="65"/>
      <c r="V15" s="65"/>
      <c r="W15" s="65"/>
      <c r="X15" s="65"/>
    </row>
    <row r="16" spans="2:24">
      <c r="B16" s="57"/>
      <c r="C16" s="179" t="s">
        <v>16</v>
      </c>
      <c r="D16" s="180"/>
      <c r="E16" s="180"/>
      <c r="F16" s="180"/>
      <c r="G16" s="180"/>
      <c r="H16" s="197"/>
      <c r="I16" s="198"/>
      <c r="J16" s="198"/>
      <c r="K16" s="199"/>
      <c r="L16" s="192"/>
      <c r="M16" s="193"/>
      <c r="N16" s="193"/>
      <c r="O16" s="194"/>
      <c r="P16" s="71"/>
      <c r="Q16" s="94"/>
      <c r="R16" s="95"/>
      <c r="S16" s="96"/>
      <c r="T16" s="65"/>
      <c r="U16" s="65"/>
      <c r="V16" s="65"/>
      <c r="W16" s="65"/>
      <c r="X16" s="65"/>
    </row>
    <row r="17" spans="1:24" ht="73.5" customHeight="1">
      <c r="B17" s="57"/>
      <c r="C17" s="181" t="s">
        <v>21</v>
      </c>
      <c r="D17" s="182"/>
      <c r="E17" s="182"/>
      <c r="F17" s="182"/>
      <c r="G17" s="182"/>
      <c r="H17" s="59">
        <f t="shared" ref="H17:H21" si="7">SUM(I17:K17)</f>
        <v>3999.8</v>
      </c>
      <c r="I17" s="74">
        <v>3000.1</v>
      </c>
      <c r="J17" s="74">
        <v>0</v>
      </c>
      <c r="K17" s="74">
        <v>999.7</v>
      </c>
      <c r="L17" s="75">
        <f t="shared" ref="L17:L21" si="8">SUM(M17:O17)</f>
        <v>761.06161999999995</v>
      </c>
      <c r="M17" s="74">
        <v>465.2</v>
      </c>
      <c r="N17" s="74">
        <v>0</v>
      </c>
      <c r="O17" s="74">
        <v>295.86162000000002</v>
      </c>
      <c r="P17" s="80" t="s">
        <v>22</v>
      </c>
      <c r="Q17" s="97"/>
      <c r="R17" s="98"/>
      <c r="S17" s="96"/>
      <c r="T17" s="65"/>
      <c r="U17" s="65"/>
      <c r="V17" s="65"/>
      <c r="W17" s="65"/>
      <c r="X17" s="65"/>
    </row>
    <row r="18" spans="1:24" ht="73.5" customHeight="1">
      <c r="B18" s="57"/>
      <c r="C18" s="181" t="s">
        <v>44</v>
      </c>
      <c r="D18" s="182"/>
      <c r="E18" s="182"/>
      <c r="F18" s="182"/>
      <c r="G18" s="205"/>
      <c r="H18" s="59">
        <f t="shared" si="7"/>
        <v>205.56700999999998</v>
      </c>
      <c r="I18" s="74">
        <v>94.8</v>
      </c>
      <c r="J18" s="74">
        <v>104.6</v>
      </c>
      <c r="K18" s="74">
        <v>6.1670100000000003</v>
      </c>
      <c r="L18" s="75">
        <f t="shared" si="8"/>
        <v>0</v>
      </c>
      <c r="M18" s="74">
        <v>0</v>
      </c>
      <c r="N18" s="74">
        <v>0</v>
      </c>
      <c r="O18" s="74">
        <v>0</v>
      </c>
      <c r="P18" s="71" t="s">
        <v>45</v>
      </c>
      <c r="Q18" s="99"/>
      <c r="R18" s="98"/>
      <c r="S18" s="96"/>
      <c r="T18" s="65"/>
      <c r="U18" s="65"/>
      <c r="V18" s="65"/>
      <c r="W18" s="65"/>
      <c r="X18" s="65"/>
    </row>
    <row r="19" spans="1:24" ht="73.5" customHeight="1">
      <c r="B19" s="57"/>
      <c r="C19" s="181" t="s">
        <v>46</v>
      </c>
      <c r="D19" s="182"/>
      <c r="E19" s="182"/>
      <c r="F19" s="182"/>
      <c r="G19" s="205"/>
      <c r="H19" s="59">
        <f t="shared" si="7"/>
        <v>425.90000000000003</v>
      </c>
      <c r="I19" s="74">
        <v>404.6</v>
      </c>
      <c r="J19" s="74">
        <v>0</v>
      </c>
      <c r="K19" s="74">
        <v>21.3</v>
      </c>
      <c r="L19" s="75">
        <f t="shared" si="8"/>
        <v>0</v>
      </c>
      <c r="M19" s="74">
        <v>0</v>
      </c>
      <c r="N19" s="74">
        <v>0</v>
      </c>
      <c r="O19" s="74">
        <v>0</v>
      </c>
      <c r="P19" s="71" t="s">
        <v>45</v>
      </c>
      <c r="Q19" s="99"/>
      <c r="R19" s="98"/>
      <c r="S19" s="96"/>
      <c r="T19" s="65"/>
      <c r="U19" s="65"/>
      <c r="V19" s="65"/>
      <c r="W19" s="65"/>
      <c r="X19" s="65"/>
    </row>
    <row r="20" spans="1:24" ht="57.75" customHeight="1">
      <c r="B20" s="57"/>
      <c r="C20" s="181" t="s">
        <v>47</v>
      </c>
      <c r="D20" s="182"/>
      <c r="E20" s="182"/>
      <c r="F20" s="182"/>
      <c r="G20" s="205"/>
      <c r="H20" s="59">
        <f t="shared" si="7"/>
        <v>2758.35052</v>
      </c>
      <c r="I20" s="74">
        <v>80.2</v>
      </c>
      <c r="J20" s="74">
        <v>2595.4</v>
      </c>
      <c r="K20" s="74">
        <v>82.750519999999995</v>
      </c>
      <c r="L20" s="75">
        <f t="shared" si="8"/>
        <v>0</v>
      </c>
      <c r="M20" s="74">
        <v>0</v>
      </c>
      <c r="N20" s="74">
        <v>0</v>
      </c>
      <c r="O20" s="74">
        <v>0</v>
      </c>
      <c r="P20" s="71" t="s">
        <v>48</v>
      </c>
      <c r="Q20" s="99"/>
      <c r="R20" s="98"/>
      <c r="S20" s="96"/>
      <c r="T20" s="65"/>
      <c r="U20" s="65"/>
      <c r="V20" s="65"/>
      <c r="W20" s="65"/>
      <c r="X20" s="65"/>
    </row>
    <row r="21" spans="1:24" ht="87" customHeight="1">
      <c r="B21" s="57"/>
      <c r="C21" s="181" t="s">
        <v>28</v>
      </c>
      <c r="D21" s="182"/>
      <c r="E21" s="182"/>
      <c r="F21" s="182"/>
      <c r="G21" s="182"/>
      <c r="H21" s="59">
        <f t="shared" si="7"/>
        <v>330</v>
      </c>
      <c r="I21" s="74">
        <v>300</v>
      </c>
      <c r="J21" s="74">
        <v>0</v>
      </c>
      <c r="K21" s="74">
        <v>30</v>
      </c>
      <c r="L21" s="75">
        <f t="shared" si="8"/>
        <v>0</v>
      </c>
      <c r="M21" s="74">
        <v>0</v>
      </c>
      <c r="N21" s="74">
        <v>0</v>
      </c>
      <c r="O21" s="74">
        <v>0</v>
      </c>
      <c r="P21" s="80" t="s">
        <v>49</v>
      </c>
      <c r="Q21" s="100"/>
      <c r="R21" s="95"/>
      <c r="S21" s="96"/>
      <c r="T21" s="65"/>
      <c r="U21" s="65"/>
      <c r="V21" s="65"/>
      <c r="W21" s="65"/>
      <c r="X21" s="65"/>
    </row>
    <row r="22" spans="1:24">
      <c r="B22" s="57"/>
      <c r="C22" s="195" t="s">
        <v>30</v>
      </c>
      <c r="D22" s="196"/>
      <c r="E22" s="196"/>
      <c r="F22" s="196"/>
      <c r="G22" s="196"/>
      <c r="H22" s="58">
        <f>H23+H26</f>
        <v>7772.45352</v>
      </c>
      <c r="I22" s="66">
        <f t="shared" ref="I22:N22" si="9">I23+I26</f>
        <v>1222.5736100000001</v>
      </c>
      <c r="J22" s="66">
        <f t="shared" si="9"/>
        <v>6549.8799099999997</v>
      </c>
      <c r="K22" s="67"/>
      <c r="L22" s="58">
        <f t="shared" si="9"/>
        <v>0</v>
      </c>
      <c r="M22" s="66">
        <f t="shared" si="9"/>
        <v>0</v>
      </c>
      <c r="N22" s="66">
        <f t="shared" si="9"/>
        <v>0</v>
      </c>
      <c r="O22" s="67"/>
      <c r="P22" s="71"/>
      <c r="Q22" s="94"/>
      <c r="R22" s="95"/>
      <c r="S22" s="96"/>
      <c r="T22" s="65"/>
      <c r="U22" s="65"/>
      <c r="V22" s="65"/>
      <c r="W22" s="65"/>
      <c r="X22" s="65"/>
    </row>
    <row r="23" spans="1:24">
      <c r="B23" s="57"/>
      <c r="C23" s="177" t="s">
        <v>31</v>
      </c>
      <c r="D23" s="178"/>
      <c r="E23" s="178"/>
      <c r="F23" s="178"/>
      <c r="G23" s="178"/>
      <c r="H23" s="59">
        <f>H25</f>
        <v>2234.1070799999998</v>
      </c>
      <c r="I23" s="72">
        <f t="shared" ref="I23:J23" si="10">I25</f>
        <v>67.023210000000006</v>
      </c>
      <c r="J23" s="72">
        <f t="shared" si="10"/>
        <v>2167.0838699999999</v>
      </c>
      <c r="K23" s="73"/>
      <c r="L23" s="75">
        <f>L25</f>
        <v>0</v>
      </c>
      <c r="M23" s="78">
        <f t="shared" ref="M23:N23" si="11">M25</f>
        <v>0</v>
      </c>
      <c r="N23" s="78">
        <f t="shared" si="11"/>
        <v>0</v>
      </c>
      <c r="O23" s="79"/>
      <c r="P23" s="71"/>
      <c r="Q23" s="94"/>
      <c r="R23" s="95"/>
      <c r="S23" s="96"/>
      <c r="T23" s="65"/>
      <c r="U23" s="65"/>
      <c r="V23" s="65"/>
      <c r="W23" s="65"/>
      <c r="X23" s="65"/>
    </row>
    <row r="24" spans="1:24">
      <c r="B24" s="57"/>
      <c r="C24" s="179" t="s">
        <v>16</v>
      </c>
      <c r="D24" s="180"/>
      <c r="E24" s="180"/>
      <c r="F24" s="180"/>
      <c r="G24" s="180"/>
      <c r="H24" s="163"/>
      <c r="I24" s="164"/>
      <c r="J24" s="164"/>
      <c r="K24" s="165"/>
      <c r="L24" s="187"/>
      <c r="M24" s="188"/>
      <c r="N24" s="188"/>
      <c r="O24" s="189"/>
      <c r="P24" s="71"/>
      <c r="Q24" s="94"/>
      <c r="R24" s="95"/>
      <c r="S24" s="96"/>
      <c r="T24" s="65"/>
      <c r="U24" s="65"/>
      <c r="V24" s="65"/>
      <c r="W24" s="65"/>
      <c r="X24" s="65"/>
    </row>
    <row r="25" spans="1:24" ht="99" customHeight="1">
      <c r="B25" s="57"/>
      <c r="C25" s="190" t="s">
        <v>50</v>
      </c>
      <c r="D25" s="191"/>
      <c r="E25" s="191"/>
      <c r="F25" s="191"/>
      <c r="G25" s="191"/>
      <c r="H25" s="60">
        <f>SUM(I25:K25)</f>
        <v>2234.1070799999998</v>
      </c>
      <c r="I25" s="74">
        <v>67.023210000000006</v>
      </c>
      <c r="J25" s="74">
        <v>2167.0838699999999</v>
      </c>
      <c r="K25" s="74">
        <v>0</v>
      </c>
      <c r="L25" s="81">
        <f>SUM(M25:O25)</f>
        <v>0</v>
      </c>
      <c r="M25" s="82">
        <v>0</v>
      </c>
      <c r="N25" s="82">
        <v>0</v>
      </c>
      <c r="O25" s="82">
        <v>0</v>
      </c>
      <c r="P25" s="71" t="s">
        <v>51</v>
      </c>
      <c r="Q25" s="99"/>
      <c r="R25" s="98"/>
      <c r="S25" s="96"/>
      <c r="T25" s="65"/>
      <c r="U25" s="65"/>
      <c r="V25" s="65"/>
      <c r="W25" s="65"/>
      <c r="X25" s="65"/>
    </row>
    <row r="26" spans="1:24" ht="32.25" customHeight="1">
      <c r="B26" s="57"/>
      <c r="C26" s="177" t="s">
        <v>52</v>
      </c>
      <c r="D26" s="178"/>
      <c r="E26" s="178"/>
      <c r="F26" s="178"/>
      <c r="G26" s="178"/>
      <c r="H26" s="60">
        <f>SUM(H28:H29)</f>
        <v>5538.3464400000003</v>
      </c>
      <c r="I26" s="60">
        <f t="shared" ref="I26:L26" si="12">SUM(I28:I29)</f>
        <v>1155.5504000000001</v>
      </c>
      <c r="J26" s="60">
        <f t="shared" si="12"/>
        <v>4382.7960400000002</v>
      </c>
      <c r="K26" s="60">
        <f t="shared" si="12"/>
        <v>0</v>
      </c>
      <c r="L26" s="81">
        <f t="shared" si="12"/>
        <v>0</v>
      </c>
      <c r="M26" s="81">
        <f t="shared" ref="M26:O26" si="13">SUM(M28:M29)</f>
        <v>0</v>
      </c>
      <c r="N26" s="81">
        <f t="shared" si="13"/>
        <v>0</v>
      </c>
      <c r="O26" s="81">
        <f t="shared" si="13"/>
        <v>0</v>
      </c>
      <c r="P26" s="71"/>
      <c r="Q26" s="94"/>
      <c r="R26" s="95"/>
      <c r="S26" s="96"/>
      <c r="T26" s="65"/>
      <c r="U26" s="65"/>
      <c r="V26" s="65"/>
      <c r="W26" s="65"/>
      <c r="X26" s="65"/>
    </row>
    <row r="27" spans="1:24">
      <c r="B27" s="57"/>
      <c r="C27" s="179" t="s">
        <v>16</v>
      </c>
      <c r="D27" s="180"/>
      <c r="E27" s="180"/>
      <c r="F27" s="180"/>
      <c r="G27" s="180"/>
      <c r="H27" s="163"/>
      <c r="I27" s="164"/>
      <c r="J27" s="164"/>
      <c r="K27" s="165"/>
      <c r="L27" s="187"/>
      <c r="M27" s="188"/>
      <c r="N27" s="188"/>
      <c r="O27" s="189"/>
      <c r="P27" s="71"/>
      <c r="Q27" s="94"/>
      <c r="R27" s="95"/>
      <c r="S27" s="96"/>
      <c r="T27" s="65"/>
      <c r="U27" s="65"/>
      <c r="V27" s="65"/>
      <c r="W27" s="65"/>
      <c r="X27" s="65"/>
    </row>
    <row r="28" spans="1:24" ht="51.75" customHeight="1">
      <c r="B28" s="57"/>
      <c r="C28" s="190" t="s">
        <v>53</v>
      </c>
      <c r="D28" s="191"/>
      <c r="E28" s="191"/>
      <c r="F28" s="191"/>
      <c r="G28" s="191"/>
      <c r="H28" s="59">
        <f>SUM(I28:K28)</f>
        <v>4518.3464400000003</v>
      </c>
      <c r="I28" s="74">
        <v>135.5504</v>
      </c>
      <c r="J28" s="74">
        <v>4382.7960400000002</v>
      </c>
      <c r="K28" s="74"/>
      <c r="L28" s="75">
        <f>SUM(M28:O28)</f>
        <v>0</v>
      </c>
      <c r="M28" s="82">
        <v>0</v>
      </c>
      <c r="N28" s="82">
        <v>0</v>
      </c>
      <c r="O28" s="82">
        <v>0</v>
      </c>
      <c r="P28" s="83" t="s">
        <v>54</v>
      </c>
      <c r="Q28" s="101"/>
      <c r="R28" s="98"/>
      <c r="S28" s="96"/>
      <c r="T28" s="65"/>
      <c r="U28" s="65"/>
      <c r="V28" s="65"/>
      <c r="W28" s="65"/>
      <c r="X28" s="65"/>
    </row>
    <row r="29" spans="1:24" ht="52.5" customHeight="1">
      <c r="B29" s="61"/>
      <c r="C29" s="190" t="s">
        <v>55</v>
      </c>
      <c r="D29" s="191"/>
      <c r="E29" s="191"/>
      <c r="F29" s="191"/>
      <c r="G29" s="204"/>
      <c r="H29" s="59">
        <f>SUM(I29:K29)</f>
        <v>1020</v>
      </c>
      <c r="I29" s="74">
        <v>1020</v>
      </c>
      <c r="J29" s="74">
        <v>0</v>
      </c>
      <c r="K29" s="74">
        <v>0</v>
      </c>
      <c r="L29" s="75">
        <f>SUM(M29:O29)</f>
        <v>0</v>
      </c>
      <c r="M29" s="84">
        <v>0</v>
      </c>
      <c r="N29" s="84">
        <v>0</v>
      </c>
      <c r="O29" s="85">
        <v>0</v>
      </c>
      <c r="P29" s="83" t="s">
        <v>54</v>
      </c>
      <c r="Q29" s="102"/>
      <c r="R29" s="103"/>
      <c r="S29" s="104"/>
      <c r="T29" s="65"/>
      <c r="U29" s="65"/>
      <c r="V29" s="65"/>
      <c r="W29" s="65"/>
      <c r="X29" s="65"/>
    </row>
    <row r="30" spans="1:24">
      <c r="B30" s="61"/>
      <c r="C30" s="173"/>
      <c r="D30" s="174"/>
      <c r="E30" s="174"/>
      <c r="F30" s="174"/>
      <c r="G30" s="174"/>
      <c r="H30" s="62"/>
      <c r="I30" s="86"/>
      <c r="J30" s="86"/>
      <c r="K30" s="87"/>
      <c r="L30" s="88"/>
      <c r="M30" s="86"/>
      <c r="N30" s="86"/>
      <c r="O30" s="87"/>
      <c r="P30" s="89"/>
      <c r="Q30" s="105"/>
      <c r="R30" s="106"/>
      <c r="S30" s="104"/>
      <c r="T30" s="65"/>
      <c r="U30" s="65"/>
      <c r="V30" s="65"/>
      <c r="W30" s="65"/>
      <c r="X30" s="65"/>
    </row>
    <row r="31" spans="1:24" ht="18.75">
      <c r="B31" s="63"/>
      <c r="C31" s="175" t="s">
        <v>39</v>
      </c>
      <c r="D31" s="176"/>
      <c r="E31" s="176"/>
      <c r="F31" s="176"/>
      <c r="G31" s="176"/>
      <c r="H31" s="64">
        <f>SUM(H10,H14,H22)</f>
        <v>24452.681049999999</v>
      </c>
      <c r="I31" s="90">
        <f t="shared" ref="I31:O31" si="14">SUM(I10,I14,I22)</f>
        <v>5344.2100799999998</v>
      </c>
      <c r="J31" s="90">
        <f t="shared" si="14"/>
        <v>14372.49244</v>
      </c>
      <c r="K31" s="90">
        <f t="shared" si="14"/>
        <v>2035.9785300000003</v>
      </c>
      <c r="L31" s="64">
        <f t="shared" si="14"/>
        <v>761.06161999999995</v>
      </c>
      <c r="M31" s="90">
        <f t="shared" si="14"/>
        <v>465.2</v>
      </c>
      <c r="N31" s="90">
        <f t="shared" si="14"/>
        <v>0</v>
      </c>
      <c r="O31" s="91">
        <f t="shared" si="14"/>
        <v>295.86162000000002</v>
      </c>
      <c r="P31" s="92"/>
      <c r="Q31" s="107"/>
      <c r="R31" s="108"/>
      <c r="S31" s="109"/>
      <c r="T31" s="65"/>
      <c r="U31" s="65"/>
      <c r="V31" s="65"/>
      <c r="W31" s="65"/>
      <c r="X31" s="65"/>
    </row>
    <row r="32" spans="1:24">
      <c r="A32" s="65"/>
      <c r="B32" s="65"/>
      <c r="C32" s="168"/>
      <c r="D32" s="168"/>
      <c r="E32" s="168"/>
      <c r="F32" s="168"/>
      <c r="G32" s="168"/>
      <c r="H32" s="56"/>
      <c r="I32" s="93"/>
      <c r="J32" s="93"/>
      <c r="K32" s="93"/>
      <c r="L32" s="93"/>
      <c r="M32" s="93"/>
      <c r="N32" s="93"/>
      <c r="O32" s="93"/>
      <c r="P32" s="65"/>
      <c r="Q32" s="65"/>
      <c r="R32" s="65"/>
      <c r="S32" s="65"/>
      <c r="T32" s="65"/>
      <c r="U32" s="65"/>
      <c r="V32" s="65"/>
      <c r="W32" s="65"/>
      <c r="X32" s="65"/>
    </row>
    <row r="33" spans="1:24">
      <c r="A33" s="65"/>
      <c r="B33" s="65"/>
      <c r="C33" s="168"/>
      <c r="D33" s="168"/>
      <c r="E33" s="168"/>
      <c r="F33" s="168"/>
      <c r="G33" s="168"/>
      <c r="H33" s="56"/>
      <c r="I33" s="93"/>
      <c r="J33" s="93"/>
      <c r="K33" s="93"/>
      <c r="L33" s="93"/>
      <c r="M33" s="93"/>
      <c r="N33" s="93"/>
      <c r="O33" s="93"/>
      <c r="P33" s="65"/>
      <c r="Q33" s="65"/>
      <c r="R33" s="65"/>
      <c r="S33" s="65"/>
      <c r="T33" s="65"/>
      <c r="U33" s="65"/>
      <c r="V33" s="65"/>
      <c r="W33" s="65"/>
      <c r="X33" s="65"/>
    </row>
    <row r="34" spans="1:24">
      <c r="A34" s="65"/>
      <c r="B34" s="65"/>
      <c r="C34" s="168"/>
      <c r="D34" s="168"/>
      <c r="E34" s="168"/>
      <c r="F34" s="168"/>
      <c r="G34" s="168"/>
      <c r="H34" s="56"/>
      <c r="I34" s="93"/>
      <c r="J34" s="93"/>
      <c r="K34" s="93"/>
      <c r="L34" s="93"/>
      <c r="M34" s="93"/>
      <c r="N34" s="93"/>
      <c r="O34" s="93"/>
      <c r="P34" s="65"/>
      <c r="Q34" s="65"/>
      <c r="R34" s="65"/>
      <c r="S34" s="65"/>
      <c r="T34" s="65"/>
      <c r="U34" s="65"/>
      <c r="V34" s="65"/>
      <c r="W34" s="65"/>
      <c r="X34" s="65"/>
    </row>
    <row r="35" spans="1:24">
      <c r="A35" s="65"/>
      <c r="B35" s="65"/>
      <c r="C35" s="168"/>
      <c r="D35" s="168"/>
      <c r="E35" s="168"/>
      <c r="F35" s="168"/>
      <c r="G35" s="168"/>
      <c r="H35" s="56"/>
      <c r="I35" s="93"/>
      <c r="J35" s="93"/>
      <c r="K35" s="93"/>
      <c r="L35" s="93"/>
      <c r="M35" s="93"/>
      <c r="N35" s="93"/>
      <c r="O35" s="93"/>
      <c r="P35" s="65"/>
      <c r="Q35" s="65"/>
      <c r="R35" s="65"/>
      <c r="S35" s="65"/>
      <c r="T35" s="65"/>
      <c r="U35" s="65"/>
      <c r="V35" s="65"/>
      <c r="W35" s="65"/>
      <c r="X35" s="65"/>
    </row>
    <row r="36" spans="1:24">
      <c r="A36" s="65"/>
      <c r="B36" s="65"/>
      <c r="C36" s="168"/>
      <c r="D36" s="168"/>
      <c r="E36" s="168"/>
      <c r="F36" s="168"/>
      <c r="G36" s="168"/>
      <c r="H36" s="56"/>
      <c r="I36" s="93"/>
      <c r="J36" s="93"/>
      <c r="K36" s="93"/>
      <c r="L36" s="93"/>
      <c r="M36" s="93"/>
      <c r="N36" s="93"/>
      <c r="O36" s="93"/>
      <c r="P36" s="65"/>
      <c r="Q36" s="65"/>
      <c r="R36" s="65"/>
      <c r="S36" s="65"/>
      <c r="T36" s="65"/>
      <c r="U36" s="65"/>
      <c r="V36" s="65"/>
      <c r="W36" s="65"/>
      <c r="X36" s="65"/>
    </row>
    <row r="37" spans="1:24">
      <c r="A37" s="65"/>
      <c r="B37" s="65"/>
      <c r="C37" s="168"/>
      <c r="D37" s="168"/>
      <c r="E37" s="168"/>
      <c r="F37" s="168"/>
      <c r="G37" s="168"/>
      <c r="H37" s="56"/>
      <c r="I37" s="93"/>
      <c r="J37" s="93"/>
      <c r="K37" s="93"/>
      <c r="L37" s="93"/>
      <c r="M37" s="93"/>
      <c r="N37" s="93"/>
      <c r="O37" s="93"/>
      <c r="P37" s="65"/>
      <c r="Q37" s="65"/>
      <c r="R37" s="65"/>
      <c r="S37" s="65"/>
      <c r="T37" s="65"/>
      <c r="U37" s="65"/>
      <c r="V37" s="65"/>
      <c r="W37" s="65"/>
      <c r="X37" s="65"/>
    </row>
    <row r="38" spans="1:24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</row>
    <row r="39" spans="1:24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</row>
    <row r="40" spans="1:24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</row>
    <row r="41" spans="1:24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</row>
  </sheetData>
  <mergeCells count="55">
    <mergeCell ref="P2:S2"/>
    <mergeCell ref="C10:G10"/>
    <mergeCell ref="C11:G11"/>
    <mergeCell ref="C12:G12"/>
    <mergeCell ref="H12:K12"/>
    <mergeCell ref="L12:O12"/>
    <mergeCell ref="L8:L9"/>
    <mergeCell ref="M8:M9"/>
    <mergeCell ref="N8:N9"/>
    <mergeCell ref="O8:O9"/>
    <mergeCell ref="P6:P9"/>
    <mergeCell ref="Q6:Q9"/>
    <mergeCell ref="R4:R9"/>
    <mergeCell ref="S4:S9"/>
    <mergeCell ref="P4:Q5"/>
    <mergeCell ref="C13:G13"/>
    <mergeCell ref="C14:G14"/>
    <mergeCell ref="C15:G15"/>
    <mergeCell ref="C16:G16"/>
    <mergeCell ref="H16:K16"/>
    <mergeCell ref="L16:O16"/>
    <mergeCell ref="C17:G17"/>
    <mergeCell ref="C18:G18"/>
    <mergeCell ref="C19:G19"/>
    <mergeCell ref="C20:G20"/>
    <mergeCell ref="C21:G21"/>
    <mergeCell ref="C22:G22"/>
    <mergeCell ref="C23:G23"/>
    <mergeCell ref="C24:G24"/>
    <mergeCell ref="H24:K24"/>
    <mergeCell ref="L24:O24"/>
    <mergeCell ref="C25:G25"/>
    <mergeCell ref="C26:G26"/>
    <mergeCell ref="C27:G27"/>
    <mergeCell ref="H27:K27"/>
    <mergeCell ref="L27:O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B4:B9"/>
    <mergeCell ref="H8:H9"/>
    <mergeCell ref="I8:I9"/>
    <mergeCell ref="J8:J9"/>
    <mergeCell ref="K8:K9"/>
    <mergeCell ref="C4:G9"/>
    <mergeCell ref="H4:O5"/>
    <mergeCell ref="H6:K7"/>
    <mergeCell ref="L6:O7"/>
  </mergeCells>
  <pageMargins left="0.25" right="0.25" top="0.75" bottom="0.75" header="0.3" footer="0.3"/>
  <pageSetup paperSize="9" scale="4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opLeftCell="A19" zoomScale="85" zoomScaleNormal="85" zoomScalePageLayoutView="60" workbookViewId="0">
      <selection activeCell="P29" sqref="P29"/>
    </sheetView>
  </sheetViews>
  <sheetFormatPr defaultColWidth="9.140625" defaultRowHeight="15"/>
  <cols>
    <col min="1" max="1" width="7.7109375" style="55" customWidth="1"/>
    <col min="2" max="2" width="5.140625" style="55" customWidth="1"/>
    <col min="3" max="6" width="9.140625" style="55"/>
    <col min="7" max="7" width="9.85546875" style="55" customWidth="1"/>
    <col min="8" max="8" width="14.7109375" style="55" customWidth="1"/>
    <col min="9" max="9" width="14.42578125" style="55" customWidth="1"/>
    <col min="10" max="10" width="16" style="55" customWidth="1"/>
    <col min="11" max="11" width="15.5703125" style="55" customWidth="1"/>
    <col min="12" max="12" width="12" style="55" customWidth="1"/>
    <col min="13" max="13" width="16.140625" style="55" customWidth="1"/>
    <col min="14" max="14" width="16.7109375" style="55" customWidth="1"/>
    <col min="15" max="15" width="17.7109375" style="55" customWidth="1"/>
    <col min="16" max="16" width="31.7109375" style="55" customWidth="1"/>
    <col min="17" max="17" width="31" style="55" customWidth="1"/>
    <col min="18" max="18" width="23.140625" style="55" customWidth="1"/>
    <col min="19" max="19" width="15.140625" style="55" customWidth="1"/>
    <col min="20" max="16384" width="9.140625" style="55"/>
  </cols>
  <sheetData>
    <row r="2" spans="2:24">
      <c r="P2" s="200" t="s">
        <v>56</v>
      </c>
      <c r="Q2" s="200"/>
      <c r="R2" s="200"/>
      <c r="S2" s="200"/>
      <c r="T2" s="65"/>
      <c r="U2" s="65"/>
      <c r="V2" s="65"/>
      <c r="W2" s="65"/>
      <c r="X2" s="65"/>
    </row>
    <row r="3" spans="2:24">
      <c r="T3" s="65"/>
      <c r="U3" s="65"/>
      <c r="V3" s="65"/>
      <c r="W3" s="65"/>
      <c r="X3" s="65"/>
    </row>
    <row r="4" spans="2:24" ht="15" customHeight="1">
      <c r="B4" s="169"/>
      <c r="C4" s="149" t="s">
        <v>1</v>
      </c>
      <c r="D4" s="150"/>
      <c r="E4" s="150"/>
      <c r="F4" s="150"/>
      <c r="G4" s="150"/>
      <c r="H4" s="155" t="s">
        <v>2</v>
      </c>
      <c r="I4" s="150"/>
      <c r="J4" s="150"/>
      <c r="K4" s="150"/>
      <c r="L4" s="150"/>
      <c r="M4" s="150"/>
      <c r="N4" s="150"/>
      <c r="O4" s="156"/>
      <c r="P4" s="155" t="s">
        <v>3</v>
      </c>
      <c r="Q4" s="156"/>
      <c r="R4" s="201" t="s">
        <v>4</v>
      </c>
      <c r="S4" s="146" t="s">
        <v>5</v>
      </c>
      <c r="T4" s="65"/>
      <c r="U4" s="65"/>
      <c r="V4" s="65"/>
      <c r="W4" s="65"/>
      <c r="X4" s="65"/>
    </row>
    <row r="5" spans="2:24">
      <c r="B5" s="170"/>
      <c r="C5" s="151"/>
      <c r="D5" s="152"/>
      <c r="E5" s="152"/>
      <c r="F5" s="152"/>
      <c r="G5" s="152"/>
      <c r="H5" s="157"/>
      <c r="I5" s="158"/>
      <c r="J5" s="158"/>
      <c r="K5" s="158"/>
      <c r="L5" s="158"/>
      <c r="M5" s="158"/>
      <c r="N5" s="158"/>
      <c r="O5" s="159"/>
      <c r="P5" s="157"/>
      <c r="Q5" s="159"/>
      <c r="R5" s="202"/>
      <c r="S5" s="147"/>
      <c r="T5" s="65"/>
      <c r="U5" s="65"/>
      <c r="V5" s="65"/>
      <c r="W5" s="65"/>
      <c r="X5" s="65"/>
    </row>
    <row r="6" spans="2:24" ht="15" customHeight="1">
      <c r="B6" s="170"/>
      <c r="C6" s="151"/>
      <c r="D6" s="152"/>
      <c r="E6" s="152"/>
      <c r="F6" s="152"/>
      <c r="G6" s="152"/>
      <c r="H6" s="160" t="s">
        <v>6</v>
      </c>
      <c r="I6" s="161"/>
      <c r="J6" s="161"/>
      <c r="K6" s="162"/>
      <c r="L6" s="155" t="s">
        <v>7</v>
      </c>
      <c r="M6" s="150"/>
      <c r="N6" s="150"/>
      <c r="O6" s="156"/>
      <c r="P6" s="201" t="s">
        <v>8</v>
      </c>
      <c r="Q6" s="146" t="s">
        <v>9</v>
      </c>
      <c r="R6" s="202"/>
      <c r="S6" s="147"/>
      <c r="T6" s="65"/>
      <c r="U6" s="65"/>
      <c r="V6" s="65"/>
      <c r="W6" s="65"/>
      <c r="X6" s="65"/>
    </row>
    <row r="7" spans="2:24" ht="10.5" customHeight="1">
      <c r="B7" s="170"/>
      <c r="C7" s="151"/>
      <c r="D7" s="152"/>
      <c r="E7" s="152"/>
      <c r="F7" s="152"/>
      <c r="G7" s="152"/>
      <c r="H7" s="163"/>
      <c r="I7" s="164"/>
      <c r="J7" s="164"/>
      <c r="K7" s="165"/>
      <c r="L7" s="166"/>
      <c r="M7" s="154"/>
      <c r="N7" s="154"/>
      <c r="O7" s="167"/>
      <c r="P7" s="202"/>
      <c r="Q7" s="147"/>
      <c r="R7" s="202"/>
      <c r="S7" s="147"/>
      <c r="T7" s="65"/>
      <c r="U7" s="65"/>
      <c r="V7" s="65"/>
      <c r="W7" s="65"/>
      <c r="X7" s="65"/>
    </row>
    <row r="8" spans="2:24">
      <c r="B8" s="170"/>
      <c r="C8" s="151"/>
      <c r="D8" s="152"/>
      <c r="E8" s="152"/>
      <c r="F8" s="152"/>
      <c r="G8" s="152"/>
      <c r="H8" s="172" t="s">
        <v>10</v>
      </c>
      <c r="I8" s="164" t="s">
        <v>11</v>
      </c>
      <c r="J8" s="164" t="s">
        <v>12</v>
      </c>
      <c r="K8" s="165" t="s">
        <v>13</v>
      </c>
      <c r="L8" s="172" t="s">
        <v>10</v>
      </c>
      <c r="M8" s="164" t="s">
        <v>11</v>
      </c>
      <c r="N8" s="164" t="s">
        <v>12</v>
      </c>
      <c r="O8" s="165" t="s">
        <v>13</v>
      </c>
      <c r="P8" s="202"/>
      <c r="Q8" s="147"/>
      <c r="R8" s="202"/>
      <c r="S8" s="147"/>
      <c r="T8" s="65"/>
      <c r="U8" s="65"/>
      <c r="V8" s="65"/>
      <c r="W8" s="65"/>
      <c r="X8" s="65"/>
    </row>
    <row r="9" spans="2:24" ht="28.5" customHeight="1">
      <c r="B9" s="171"/>
      <c r="C9" s="153"/>
      <c r="D9" s="154"/>
      <c r="E9" s="154"/>
      <c r="F9" s="154"/>
      <c r="G9" s="154"/>
      <c r="H9" s="172"/>
      <c r="I9" s="164"/>
      <c r="J9" s="164"/>
      <c r="K9" s="165"/>
      <c r="L9" s="172"/>
      <c r="M9" s="164"/>
      <c r="N9" s="164"/>
      <c r="O9" s="165"/>
      <c r="P9" s="203"/>
      <c r="Q9" s="148"/>
      <c r="R9" s="203"/>
      <c r="S9" s="148"/>
      <c r="T9" s="65"/>
      <c r="U9" s="65"/>
      <c r="V9" s="65"/>
      <c r="W9" s="65"/>
      <c r="X9" s="65"/>
    </row>
    <row r="10" spans="2:24" ht="27.75" customHeight="1">
      <c r="B10" s="57"/>
      <c r="C10" s="183" t="s">
        <v>14</v>
      </c>
      <c r="D10" s="184"/>
      <c r="E10" s="184"/>
      <c r="F10" s="184"/>
      <c r="G10" s="184"/>
      <c r="H10" s="58">
        <f>H11</f>
        <v>8960.61</v>
      </c>
      <c r="I10" s="66">
        <f t="shared" ref="I10:L10" si="0">I11</f>
        <v>241.93647000000001</v>
      </c>
      <c r="J10" s="66">
        <f t="shared" si="0"/>
        <v>7822.6125300000003</v>
      </c>
      <c r="K10" s="67">
        <f t="shared" si="0"/>
        <v>896.06100000000004</v>
      </c>
      <c r="L10" s="68">
        <f t="shared" si="0"/>
        <v>0</v>
      </c>
      <c r="M10" s="69">
        <f t="shared" ref="M10:O10" si="1">M11</f>
        <v>0</v>
      </c>
      <c r="N10" s="69">
        <f t="shared" si="1"/>
        <v>0</v>
      </c>
      <c r="O10" s="70">
        <f t="shared" si="1"/>
        <v>0</v>
      </c>
      <c r="P10" s="71"/>
      <c r="Q10" s="94"/>
      <c r="R10" s="95"/>
      <c r="S10" s="96"/>
      <c r="T10" s="65"/>
      <c r="U10" s="65"/>
      <c r="V10" s="65"/>
      <c r="W10" s="65"/>
      <c r="X10" s="65"/>
    </row>
    <row r="11" spans="2:24" ht="34.5" customHeight="1">
      <c r="B11" s="57"/>
      <c r="C11" s="185" t="s">
        <v>15</v>
      </c>
      <c r="D11" s="186"/>
      <c r="E11" s="186"/>
      <c r="F11" s="186"/>
      <c r="G11" s="186"/>
      <c r="H11" s="59">
        <f>H13</f>
        <v>8960.61</v>
      </c>
      <c r="I11" s="72">
        <f t="shared" ref="I11:O11" si="2">I13</f>
        <v>241.93647000000001</v>
      </c>
      <c r="J11" s="72">
        <f t="shared" si="2"/>
        <v>7822.6125300000003</v>
      </c>
      <c r="K11" s="73">
        <f t="shared" si="2"/>
        <v>896.06100000000004</v>
      </c>
      <c r="L11" s="59">
        <f t="shared" si="2"/>
        <v>0</v>
      </c>
      <c r="M11" s="72">
        <f t="shared" si="2"/>
        <v>0</v>
      </c>
      <c r="N11" s="72">
        <f t="shared" si="2"/>
        <v>0</v>
      </c>
      <c r="O11" s="73">
        <f t="shared" si="2"/>
        <v>0</v>
      </c>
      <c r="P11" s="71"/>
      <c r="Q11" s="94"/>
      <c r="R11" s="95"/>
      <c r="S11" s="96"/>
      <c r="T11" s="65"/>
      <c r="U11" s="65"/>
      <c r="V11" s="65"/>
      <c r="W11" s="65"/>
      <c r="X11" s="65"/>
    </row>
    <row r="12" spans="2:24" ht="15.75" customHeight="1">
      <c r="B12" s="57"/>
      <c r="C12" s="179" t="s">
        <v>16</v>
      </c>
      <c r="D12" s="180"/>
      <c r="E12" s="180"/>
      <c r="F12" s="180"/>
      <c r="G12" s="180"/>
      <c r="H12" s="163"/>
      <c r="I12" s="164"/>
      <c r="J12" s="164"/>
      <c r="K12" s="165"/>
      <c r="L12" s="187"/>
      <c r="M12" s="188"/>
      <c r="N12" s="188"/>
      <c r="O12" s="189"/>
      <c r="P12" s="71"/>
      <c r="Q12" s="94"/>
      <c r="R12" s="95"/>
      <c r="S12" s="96"/>
      <c r="T12" s="65"/>
      <c r="U12" s="65"/>
      <c r="V12" s="65"/>
      <c r="W12" s="65"/>
      <c r="X12" s="65"/>
    </row>
    <row r="13" spans="2:24" ht="39.75" customHeight="1">
      <c r="B13" s="57"/>
      <c r="C13" s="181" t="s">
        <v>17</v>
      </c>
      <c r="D13" s="182"/>
      <c r="E13" s="182"/>
      <c r="F13" s="182"/>
      <c r="G13" s="182"/>
      <c r="H13" s="59">
        <f>SUM(I13:K13)</f>
        <v>8960.61</v>
      </c>
      <c r="I13" s="74">
        <v>241.93647000000001</v>
      </c>
      <c r="J13" s="74">
        <v>7822.6125300000003</v>
      </c>
      <c r="K13" s="74">
        <v>896.06100000000004</v>
      </c>
      <c r="L13" s="75">
        <f>SUM(M13:O13)</f>
        <v>0</v>
      </c>
      <c r="M13" s="76">
        <v>0</v>
      </c>
      <c r="N13" s="76">
        <v>0</v>
      </c>
      <c r="O13" s="77">
        <v>0</v>
      </c>
      <c r="P13" s="71" t="s">
        <v>43</v>
      </c>
      <c r="Q13" s="94"/>
      <c r="R13" s="95"/>
      <c r="S13" s="96"/>
      <c r="T13" s="65"/>
      <c r="U13" s="65"/>
      <c r="V13" s="65"/>
      <c r="W13" s="65"/>
      <c r="X13" s="65"/>
    </row>
    <row r="14" spans="2:24">
      <c r="B14" s="57"/>
      <c r="C14" s="183" t="s">
        <v>19</v>
      </c>
      <c r="D14" s="184"/>
      <c r="E14" s="184"/>
      <c r="F14" s="184"/>
      <c r="G14" s="184"/>
      <c r="H14" s="58">
        <f>H15</f>
        <v>7719.6175299999995</v>
      </c>
      <c r="I14" s="66">
        <f t="shared" ref="I14:L14" si="3">I15</f>
        <v>3879.7</v>
      </c>
      <c r="J14" s="66"/>
      <c r="K14" s="67">
        <f t="shared" si="3"/>
        <v>1139.9175300000002</v>
      </c>
      <c r="L14" s="68">
        <f t="shared" si="3"/>
        <v>761.06161999999995</v>
      </c>
      <c r="M14" s="69">
        <f t="shared" ref="M14:O14" si="4">M15</f>
        <v>465.2</v>
      </c>
      <c r="N14" s="69"/>
      <c r="O14" s="70">
        <f t="shared" si="4"/>
        <v>295.86162000000002</v>
      </c>
      <c r="P14" s="71"/>
      <c r="Q14" s="94"/>
      <c r="R14" s="95"/>
      <c r="S14" s="96"/>
      <c r="T14" s="65"/>
      <c r="U14" s="65"/>
      <c r="V14" s="65"/>
      <c r="W14" s="65"/>
      <c r="X14" s="65"/>
    </row>
    <row r="15" spans="2:24">
      <c r="B15" s="57"/>
      <c r="C15" s="185" t="s">
        <v>20</v>
      </c>
      <c r="D15" s="186"/>
      <c r="E15" s="186"/>
      <c r="F15" s="186"/>
      <c r="G15" s="186"/>
      <c r="H15" s="59">
        <f>SUM(H17:H21)</f>
        <v>7719.6175299999995</v>
      </c>
      <c r="I15" s="72">
        <f t="shared" ref="I15:L15" si="5">SUM(I17:I21)</f>
        <v>3879.7</v>
      </c>
      <c r="J15" s="72"/>
      <c r="K15" s="73">
        <f t="shared" si="5"/>
        <v>1139.9175300000002</v>
      </c>
      <c r="L15" s="75">
        <f t="shared" si="5"/>
        <v>761.06161999999995</v>
      </c>
      <c r="M15" s="78">
        <f t="shared" ref="M15:O15" si="6">SUM(M17:M21)</f>
        <v>465.2</v>
      </c>
      <c r="N15" s="78"/>
      <c r="O15" s="79">
        <f t="shared" si="6"/>
        <v>295.86162000000002</v>
      </c>
      <c r="P15" s="71"/>
      <c r="Q15" s="94"/>
      <c r="R15" s="95"/>
      <c r="S15" s="96"/>
      <c r="T15" s="65"/>
      <c r="U15" s="65"/>
      <c r="V15" s="65"/>
      <c r="W15" s="65"/>
      <c r="X15" s="65"/>
    </row>
    <row r="16" spans="2:24">
      <c r="B16" s="57"/>
      <c r="C16" s="179" t="s">
        <v>16</v>
      </c>
      <c r="D16" s="180"/>
      <c r="E16" s="180"/>
      <c r="F16" s="180"/>
      <c r="G16" s="180"/>
      <c r="H16" s="197"/>
      <c r="I16" s="198"/>
      <c r="J16" s="198"/>
      <c r="K16" s="199"/>
      <c r="L16" s="192"/>
      <c r="M16" s="193"/>
      <c r="N16" s="193"/>
      <c r="O16" s="194"/>
      <c r="P16" s="71"/>
      <c r="Q16" s="94"/>
      <c r="R16" s="95"/>
      <c r="S16" s="96"/>
      <c r="T16" s="65"/>
      <c r="U16" s="65"/>
      <c r="V16" s="65"/>
      <c r="W16" s="65"/>
      <c r="X16" s="65"/>
    </row>
    <row r="17" spans="1:24" ht="73.5" customHeight="1">
      <c r="B17" s="57"/>
      <c r="C17" s="181" t="s">
        <v>21</v>
      </c>
      <c r="D17" s="182"/>
      <c r="E17" s="182"/>
      <c r="F17" s="182"/>
      <c r="G17" s="182"/>
      <c r="H17" s="59">
        <f t="shared" ref="H17:H21" si="7">SUM(I17:K17)</f>
        <v>3999.8</v>
      </c>
      <c r="I17" s="74">
        <v>3000.1</v>
      </c>
      <c r="J17" s="74">
        <v>0</v>
      </c>
      <c r="K17" s="74">
        <v>999.7</v>
      </c>
      <c r="L17" s="75">
        <f t="shared" ref="L17:L21" si="8">SUM(M17:O17)</f>
        <v>761.06161999999995</v>
      </c>
      <c r="M17" s="74">
        <v>465.2</v>
      </c>
      <c r="N17" s="74">
        <v>0</v>
      </c>
      <c r="O17" s="74">
        <v>295.86162000000002</v>
      </c>
      <c r="P17" s="80" t="s">
        <v>22</v>
      </c>
      <c r="Q17" s="97"/>
      <c r="R17" s="98"/>
      <c r="S17" s="96"/>
      <c r="T17" s="65"/>
      <c r="U17" s="65"/>
      <c r="V17" s="65"/>
      <c r="W17" s="65"/>
      <c r="X17" s="65"/>
    </row>
    <row r="18" spans="1:24" ht="73.5" customHeight="1">
      <c r="B18" s="57"/>
      <c r="C18" s="181" t="s">
        <v>44</v>
      </c>
      <c r="D18" s="182"/>
      <c r="E18" s="182"/>
      <c r="F18" s="182"/>
      <c r="G18" s="205"/>
      <c r="H18" s="59">
        <f t="shared" si="7"/>
        <v>205.56700999999998</v>
      </c>
      <c r="I18" s="74">
        <v>94.8</v>
      </c>
      <c r="J18" s="74">
        <v>104.6</v>
      </c>
      <c r="K18" s="74">
        <v>6.1670100000000003</v>
      </c>
      <c r="L18" s="75">
        <f t="shared" si="8"/>
        <v>0</v>
      </c>
      <c r="M18" s="74">
        <v>0</v>
      </c>
      <c r="N18" s="74">
        <v>0</v>
      </c>
      <c r="O18" s="74">
        <v>0</v>
      </c>
      <c r="P18" s="71" t="s">
        <v>45</v>
      </c>
      <c r="Q18" s="99"/>
      <c r="R18" s="98"/>
      <c r="S18" s="96"/>
      <c r="T18" s="65"/>
      <c r="U18" s="65"/>
      <c r="V18" s="65"/>
      <c r="W18" s="65"/>
      <c r="X18" s="65"/>
    </row>
    <row r="19" spans="1:24" ht="73.5" customHeight="1">
      <c r="B19" s="57"/>
      <c r="C19" s="181" t="s">
        <v>46</v>
      </c>
      <c r="D19" s="182"/>
      <c r="E19" s="182"/>
      <c r="F19" s="182"/>
      <c r="G19" s="205"/>
      <c r="H19" s="59">
        <f t="shared" si="7"/>
        <v>425.90000000000003</v>
      </c>
      <c r="I19" s="74">
        <v>404.6</v>
      </c>
      <c r="J19" s="74">
        <v>0</v>
      </c>
      <c r="K19" s="74">
        <v>21.3</v>
      </c>
      <c r="L19" s="75">
        <f t="shared" si="8"/>
        <v>0</v>
      </c>
      <c r="M19" s="74">
        <v>0</v>
      </c>
      <c r="N19" s="74">
        <v>0</v>
      </c>
      <c r="O19" s="74">
        <v>0</v>
      </c>
      <c r="P19" s="71" t="s">
        <v>45</v>
      </c>
      <c r="Q19" s="99"/>
      <c r="R19" s="98"/>
      <c r="S19" s="96"/>
      <c r="T19" s="65"/>
      <c r="U19" s="65"/>
      <c r="V19" s="65"/>
      <c r="W19" s="65"/>
      <c r="X19" s="65"/>
    </row>
    <row r="20" spans="1:24" ht="57.75" customHeight="1">
      <c r="B20" s="57"/>
      <c r="C20" s="181" t="s">
        <v>47</v>
      </c>
      <c r="D20" s="182"/>
      <c r="E20" s="182"/>
      <c r="F20" s="182"/>
      <c r="G20" s="205"/>
      <c r="H20" s="59">
        <f t="shared" si="7"/>
        <v>2758.35052</v>
      </c>
      <c r="I20" s="74">
        <v>80.2</v>
      </c>
      <c r="J20" s="74">
        <v>2595.4</v>
      </c>
      <c r="K20" s="74">
        <v>82.750519999999995</v>
      </c>
      <c r="L20" s="75">
        <f t="shared" si="8"/>
        <v>0</v>
      </c>
      <c r="M20" s="74">
        <v>0</v>
      </c>
      <c r="N20" s="74">
        <v>0</v>
      </c>
      <c r="O20" s="74">
        <v>0</v>
      </c>
      <c r="P20" s="71" t="s">
        <v>48</v>
      </c>
      <c r="Q20" s="99"/>
      <c r="R20" s="98"/>
      <c r="S20" s="96"/>
      <c r="T20" s="65"/>
      <c r="U20" s="65"/>
      <c r="V20" s="65"/>
      <c r="W20" s="65"/>
      <c r="X20" s="65"/>
    </row>
    <row r="21" spans="1:24" ht="87" customHeight="1">
      <c r="B21" s="57"/>
      <c r="C21" s="181" t="s">
        <v>28</v>
      </c>
      <c r="D21" s="182"/>
      <c r="E21" s="182"/>
      <c r="F21" s="182"/>
      <c r="G21" s="182"/>
      <c r="H21" s="59">
        <f t="shared" si="7"/>
        <v>330</v>
      </c>
      <c r="I21" s="74">
        <v>300</v>
      </c>
      <c r="J21" s="74">
        <v>0</v>
      </c>
      <c r="K21" s="74">
        <v>30</v>
      </c>
      <c r="L21" s="75">
        <f t="shared" si="8"/>
        <v>0</v>
      </c>
      <c r="M21" s="74">
        <v>0</v>
      </c>
      <c r="N21" s="74">
        <v>0</v>
      </c>
      <c r="O21" s="74">
        <v>0</v>
      </c>
      <c r="P21" s="80" t="s">
        <v>49</v>
      </c>
      <c r="Q21" s="100"/>
      <c r="R21" s="95"/>
      <c r="S21" s="96"/>
      <c r="T21" s="65"/>
      <c r="U21" s="65"/>
      <c r="V21" s="65"/>
      <c r="W21" s="65"/>
      <c r="X21" s="65"/>
    </row>
    <row r="22" spans="1:24">
      <c r="B22" s="57"/>
      <c r="C22" s="195" t="s">
        <v>30</v>
      </c>
      <c r="D22" s="196"/>
      <c r="E22" s="196"/>
      <c r="F22" s="196"/>
      <c r="G22" s="196"/>
      <c r="H22" s="58">
        <f>H23+H26</f>
        <v>5530.5117200000004</v>
      </c>
      <c r="I22" s="66">
        <f t="shared" ref="I22:N22" si="9">I23+I26</f>
        <v>1155.3153500000001</v>
      </c>
      <c r="J22" s="66">
        <f t="shared" si="9"/>
        <v>4375.1963699999997</v>
      </c>
      <c r="K22" s="67"/>
      <c r="L22" s="58">
        <f t="shared" si="9"/>
        <v>0</v>
      </c>
      <c r="M22" s="66">
        <f t="shared" si="9"/>
        <v>0</v>
      </c>
      <c r="N22" s="66">
        <f t="shared" si="9"/>
        <v>0</v>
      </c>
      <c r="O22" s="67"/>
      <c r="P22" s="71"/>
      <c r="Q22" s="94"/>
      <c r="R22" s="95"/>
      <c r="S22" s="96"/>
      <c r="T22" s="65"/>
      <c r="U22" s="65"/>
      <c r="V22" s="65"/>
      <c r="W22" s="65"/>
      <c r="X22" s="65"/>
    </row>
    <row r="23" spans="1:24">
      <c r="B23" s="57"/>
      <c r="C23" s="177" t="s">
        <v>31</v>
      </c>
      <c r="D23" s="178"/>
      <c r="E23" s="178"/>
      <c r="F23" s="178"/>
      <c r="G23" s="178"/>
      <c r="H23" s="59">
        <f>H25</f>
        <v>2234.1070799999998</v>
      </c>
      <c r="I23" s="72">
        <f t="shared" ref="I23:J23" si="10">I25</f>
        <v>67.023210000000006</v>
      </c>
      <c r="J23" s="72">
        <f t="shared" si="10"/>
        <v>2167.0838699999999</v>
      </c>
      <c r="K23" s="73"/>
      <c r="L23" s="75">
        <f>L25</f>
        <v>0</v>
      </c>
      <c r="M23" s="78">
        <f t="shared" ref="M23:N23" si="11">M25</f>
        <v>0</v>
      </c>
      <c r="N23" s="78">
        <f t="shared" si="11"/>
        <v>0</v>
      </c>
      <c r="O23" s="79"/>
      <c r="P23" s="71"/>
      <c r="Q23" s="94"/>
      <c r="R23" s="95"/>
      <c r="S23" s="96"/>
      <c r="T23" s="65"/>
      <c r="U23" s="65"/>
      <c r="V23" s="65"/>
      <c r="W23" s="65"/>
      <c r="X23" s="65"/>
    </row>
    <row r="24" spans="1:24">
      <c r="B24" s="57"/>
      <c r="C24" s="179" t="s">
        <v>16</v>
      </c>
      <c r="D24" s="180"/>
      <c r="E24" s="180"/>
      <c r="F24" s="180"/>
      <c r="G24" s="180"/>
      <c r="H24" s="163"/>
      <c r="I24" s="164"/>
      <c r="J24" s="164"/>
      <c r="K24" s="165"/>
      <c r="L24" s="187"/>
      <c r="M24" s="188"/>
      <c r="N24" s="188"/>
      <c r="O24" s="189"/>
      <c r="P24" s="71"/>
      <c r="Q24" s="94"/>
      <c r="R24" s="95"/>
      <c r="S24" s="96"/>
      <c r="T24" s="65"/>
      <c r="U24" s="65"/>
      <c r="V24" s="65"/>
      <c r="W24" s="65"/>
      <c r="X24" s="65"/>
    </row>
    <row r="25" spans="1:24" ht="99" customHeight="1">
      <c r="B25" s="57"/>
      <c r="C25" s="190" t="s">
        <v>50</v>
      </c>
      <c r="D25" s="191"/>
      <c r="E25" s="191"/>
      <c r="F25" s="191"/>
      <c r="G25" s="191"/>
      <c r="H25" s="60">
        <f>SUM(I25:K25)</f>
        <v>2234.1070799999998</v>
      </c>
      <c r="I25" s="74">
        <v>67.023210000000006</v>
      </c>
      <c r="J25" s="74">
        <v>2167.0838699999999</v>
      </c>
      <c r="K25" s="74">
        <v>0</v>
      </c>
      <c r="L25" s="81">
        <f>SUM(M25:O25)</f>
        <v>0</v>
      </c>
      <c r="M25" s="82">
        <v>0</v>
      </c>
      <c r="N25" s="82">
        <v>0</v>
      </c>
      <c r="O25" s="82">
        <v>0</v>
      </c>
      <c r="P25" s="71" t="s">
        <v>51</v>
      </c>
      <c r="Q25" s="99"/>
      <c r="R25" s="98"/>
      <c r="S25" s="96"/>
      <c r="T25" s="65"/>
      <c r="U25" s="65"/>
      <c r="V25" s="65"/>
      <c r="W25" s="65"/>
      <c r="X25" s="65"/>
    </row>
    <row r="26" spans="1:24" ht="32.25" customHeight="1">
      <c r="B26" s="57"/>
      <c r="C26" s="177" t="s">
        <v>52</v>
      </c>
      <c r="D26" s="178"/>
      <c r="E26" s="178"/>
      <c r="F26" s="178"/>
      <c r="G26" s="178"/>
      <c r="H26" s="60">
        <f>SUM(H28:H29)</f>
        <v>3296.4046400000002</v>
      </c>
      <c r="I26" s="60">
        <f t="shared" ref="I26:L26" si="12">SUM(I28:I29)</f>
        <v>1088.29214</v>
      </c>
      <c r="J26" s="60">
        <f t="shared" si="12"/>
        <v>2208.1125000000002</v>
      </c>
      <c r="K26" s="60">
        <f t="shared" si="12"/>
        <v>0</v>
      </c>
      <c r="L26" s="81">
        <f t="shared" si="12"/>
        <v>0</v>
      </c>
      <c r="M26" s="81">
        <f t="shared" ref="M26:O26" si="13">SUM(M28:M29)</f>
        <v>0</v>
      </c>
      <c r="N26" s="81">
        <f t="shared" si="13"/>
        <v>0</v>
      </c>
      <c r="O26" s="81">
        <f t="shared" si="13"/>
        <v>0</v>
      </c>
      <c r="P26" s="71"/>
      <c r="Q26" s="94"/>
      <c r="R26" s="95"/>
      <c r="S26" s="96"/>
      <c r="T26" s="65"/>
      <c r="U26" s="65"/>
      <c r="V26" s="65"/>
      <c r="W26" s="65"/>
      <c r="X26" s="65"/>
    </row>
    <row r="27" spans="1:24">
      <c r="B27" s="57"/>
      <c r="C27" s="179" t="s">
        <v>16</v>
      </c>
      <c r="D27" s="180"/>
      <c r="E27" s="180"/>
      <c r="F27" s="180"/>
      <c r="G27" s="180"/>
      <c r="H27" s="163"/>
      <c r="I27" s="164"/>
      <c r="J27" s="164"/>
      <c r="K27" s="165"/>
      <c r="L27" s="187"/>
      <c r="M27" s="188"/>
      <c r="N27" s="188"/>
      <c r="O27" s="189"/>
      <c r="P27" s="71"/>
      <c r="Q27" s="94"/>
      <c r="R27" s="95"/>
      <c r="S27" s="96"/>
      <c r="T27" s="65"/>
      <c r="U27" s="65"/>
      <c r="V27" s="65"/>
      <c r="W27" s="65"/>
      <c r="X27" s="65"/>
    </row>
    <row r="28" spans="1:24" ht="51.75" customHeight="1">
      <c r="B28" s="57"/>
      <c r="C28" s="190" t="s">
        <v>53</v>
      </c>
      <c r="D28" s="191"/>
      <c r="E28" s="191"/>
      <c r="F28" s="191"/>
      <c r="G28" s="191"/>
      <c r="H28" s="59">
        <f>SUM(I28:K28)</f>
        <v>2276.4046400000002</v>
      </c>
      <c r="I28" s="74">
        <v>68.292140000000003</v>
      </c>
      <c r="J28" s="74">
        <v>2208.1125000000002</v>
      </c>
      <c r="K28" s="74"/>
      <c r="L28" s="75">
        <f>SUM(M28:O28)</f>
        <v>0</v>
      </c>
      <c r="M28" s="82">
        <v>0</v>
      </c>
      <c r="N28" s="82">
        <v>0</v>
      </c>
      <c r="O28" s="82">
        <v>0</v>
      </c>
      <c r="P28" s="83" t="s">
        <v>54</v>
      </c>
      <c r="Q28" s="101"/>
      <c r="R28" s="98"/>
      <c r="S28" s="96"/>
      <c r="T28" s="65"/>
      <c r="U28" s="65"/>
      <c r="V28" s="65"/>
      <c r="W28" s="65"/>
      <c r="X28" s="65"/>
    </row>
    <row r="29" spans="1:24" ht="52.5" customHeight="1">
      <c r="B29" s="61"/>
      <c r="C29" s="190" t="s">
        <v>55</v>
      </c>
      <c r="D29" s="191"/>
      <c r="E29" s="191"/>
      <c r="F29" s="191"/>
      <c r="G29" s="204"/>
      <c r="H29" s="59">
        <f>SUM(I29:K29)</f>
        <v>1020</v>
      </c>
      <c r="I29" s="74">
        <v>1020</v>
      </c>
      <c r="J29" s="74">
        <v>0</v>
      </c>
      <c r="K29" s="74">
        <v>0</v>
      </c>
      <c r="L29" s="75">
        <f>SUM(M29:O29)</f>
        <v>0</v>
      </c>
      <c r="M29" s="84">
        <v>0</v>
      </c>
      <c r="N29" s="84">
        <v>0</v>
      </c>
      <c r="O29" s="85">
        <v>0</v>
      </c>
      <c r="P29" s="83" t="s">
        <v>54</v>
      </c>
      <c r="Q29" s="102"/>
      <c r="R29" s="103"/>
      <c r="S29" s="104"/>
      <c r="T29" s="65"/>
      <c r="U29" s="65"/>
      <c r="V29" s="65"/>
      <c r="W29" s="65"/>
      <c r="X29" s="65"/>
    </row>
    <row r="30" spans="1:24">
      <c r="B30" s="61"/>
      <c r="C30" s="173"/>
      <c r="D30" s="174"/>
      <c r="E30" s="174"/>
      <c r="F30" s="174"/>
      <c r="G30" s="174"/>
      <c r="H30" s="62"/>
      <c r="I30" s="86"/>
      <c r="J30" s="86"/>
      <c r="K30" s="87"/>
      <c r="L30" s="88"/>
      <c r="M30" s="86"/>
      <c r="N30" s="86"/>
      <c r="O30" s="87"/>
      <c r="P30" s="89"/>
      <c r="Q30" s="105"/>
      <c r="R30" s="106"/>
      <c r="S30" s="104"/>
      <c r="T30" s="65"/>
      <c r="U30" s="65"/>
      <c r="V30" s="65"/>
      <c r="W30" s="65"/>
      <c r="X30" s="65"/>
    </row>
    <row r="31" spans="1:24" ht="18.75">
      <c r="B31" s="63"/>
      <c r="C31" s="175" t="s">
        <v>39</v>
      </c>
      <c r="D31" s="176"/>
      <c r="E31" s="176"/>
      <c r="F31" s="176"/>
      <c r="G31" s="176"/>
      <c r="H31" s="64">
        <f>SUM(H10,H14,H22)</f>
        <v>22210.739249999999</v>
      </c>
      <c r="I31" s="90">
        <f t="shared" ref="I31:O31" si="14">SUM(I10,I14,I22)</f>
        <v>5276.9518199999993</v>
      </c>
      <c r="J31" s="90">
        <f t="shared" si="14"/>
        <v>12197.8089</v>
      </c>
      <c r="K31" s="90">
        <f t="shared" si="14"/>
        <v>2035.9785300000003</v>
      </c>
      <c r="L31" s="64">
        <f t="shared" si="14"/>
        <v>761.06161999999995</v>
      </c>
      <c r="M31" s="90">
        <f t="shared" si="14"/>
        <v>465.2</v>
      </c>
      <c r="N31" s="90">
        <f t="shared" si="14"/>
        <v>0</v>
      </c>
      <c r="O31" s="91">
        <f t="shared" si="14"/>
        <v>295.86162000000002</v>
      </c>
      <c r="P31" s="92"/>
      <c r="Q31" s="107"/>
      <c r="R31" s="108"/>
      <c r="S31" s="109"/>
      <c r="T31" s="65"/>
      <c r="U31" s="65"/>
      <c r="V31" s="65"/>
      <c r="W31" s="65"/>
      <c r="X31" s="65"/>
    </row>
    <row r="32" spans="1:24">
      <c r="A32" s="65"/>
      <c r="B32" s="65"/>
      <c r="C32" s="168"/>
      <c r="D32" s="168"/>
      <c r="E32" s="168"/>
      <c r="F32" s="168"/>
      <c r="G32" s="168"/>
      <c r="H32" s="56"/>
      <c r="I32" s="93"/>
      <c r="J32" s="93"/>
      <c r="K32" s="93"/>
      <c r="L32" s="93"/>
      <c r="M32" s="93"/>
      <c r="N32" s="93"/>
      <c r="O32" s="93"/>
      <c r="P32" s="65"/>
      <c r="Q32" s="65"/>
      <c r="R32" s="65"/>
      <c r="S32" s="65"/>
      <c r="T32" s="65"/>
      <c r="U32" s="65"/>
      <c r="V32" s="65"/>
      <c r="W32" s="65"/>
      <c r="X32" s="65"/>
    </row>
    <row r="33" spans="1:24">
      <c r="A33" s="65"/>
      <c r="B33" s="65"/>
      <c r="C33" s="168"/>
      <c r="D33" s="168"/>
      <c r="E33" s="168"/>
      <c r="F33" s="168"/>
      <c r="G33" s="168"/>
      <c r="H33" s="56"/>
      <c r="I33" s="93"/>
      <c r="J33" s="93"/>
      <c r="K33" s="93"/>
      <c r="L33" s="93"/>
      <c r="M33" s="93"/>
      <c r="N33" s="93"/>
      <c r="O33" s="93"/>
      <c r="P33" s="65"/>
      <c r="Q33" s="65"/>
      <c r="R33" s="65"/>
      <c r="S33" s="65"/>
      <c r="T33" s="65"/>
      <c r="U33" s="65"/>
      <c r="V33" s="65"/>
      <c r="W33" s="65"/>
      <c r="X33" s="65"/>
    </row>
    <row r="34" spans="1:24">
      <c r="A34" s="65"/>
      <c r="B34" s="65"/>
      <c r="C34" s="168"/>
      <c r="D34" s="168"/>
      <c r="E34" s="168"/>
      <c r="F34" s="168"/>
      <c r="G34" s="168"/>
      <c r="H34" s="56"/>
      <c r="I34" s="93"/>
      <c r="J34" s="93"/>
      <c r="K34" s="93"/>
      <c r="L34" s="93"/>
      <c r="M34" s="93"/>
      <c r="N34" s="93"/>
      <c r="O34" s="93"/>
      <c r="P34" s="65"/>
      <c r="Q34" s="65"/>
      <c r="R34" s="65"/>
      <c r="S34" s="65"/>
      <c r="T34" s="65"/>
      <c r="U34" s="65"/>
      <c r="V34" s="65"/>
      <c r="W34" s="65"/>
      <c r="X34" s="65"/>
    </row>
    <row r="35" spans="1:24">
      <c r="A35" s="65"/>
      <c r="B35" s="65"/>
      <c r="C35" s="168"/>
      <c r="D35" s="168"/>
      <c r="E35" s="168"/>
      <c r="F35" s="168"/>
      <c r="G35" s="168"/>
      <c r="H35" s="56"/>
      <c r="I35" s="93"/>
      <c r="J35" s="93"/>
      <c r="K35" s="93"/>
      <c r="L35" s="93"/>
      <c r="M35" s="93"/>
      <c r="N35" s="93"/>
      <c r="O35" s="93"/>
      <c r="P35" s="65"/>
      <c r="Q35" s="65"/>
      <c r="R35" s="65"/>
      <c r="S35" s="65"/>
      <c r="T35" s="65"/>
      <c r="U35" s="65"/>
      <c r="V35" s="65"/>
      <c r="W35" s="65"/>
      <c r="X35" s="65"/>
    </row>
    <row r="36" spans="1:24">
      <c r="A36" s="65"/>
      <c r="B36" s="65"/>
      <c r="C36" s="168"/>
      <c r="D36" s="168"/>
      <c r="E36" s="168"/>
      <c r="F36" s="168"/>
      <c r="G36" s="168"/>
      <c r="H36" s="56"/>
      <c r="I36" s="93"/>
      <c r="J36" s="93"/>
      <c r="K36" s="93"/>
      <c r="L36" s="93"/>
      <c r="M36" s="93"/>
      <c r="N36" s="93"/>
      <c r="O36" s="93"/>
      <c r="P36" s="65"/>
      <c r="Q36" s="65"/>
      <c r="R36" s="65"/>
      <c r="S36" s="65"/>
      <c r="T36" s="65"/>
      <c r="U36" s="65"/>
      <c r="V36" s="65"/>
      <c r="W36" s="65"/>
      <c r="X36" s="65"/>
    </row>
    <row r="37" spans="1:24">
      <c r="A37" s="65"/>
      <c r="B37" s="65"/>
      <c r="C37" s="168"/>
      <c r="D37" s="168"/>
      <c r="E37" s="168"/>
      <c r="F37" s="168"/>
      <c r="G37" s="168"/>
      <c r="H37" s="56"/>
      <c r="I37" s="93"/>
      <c r="J37" s="93"/>
      <c r="K37" s="93"/>
      <c r="L37" s="93"/>
      <c r="M37" s="93"/>
      <c r="N37" s="93"/>
      <c r="O37" s="93"/>
      <c r="P37" s="65"/>
      <c r="Q37" s="65"/>
      <c r="R37" s="65"/>
      <c r="S37" s="65"/>
      <c r="T37" s="65"/>
      <c r="U37" s="65"/>
      <c r="V37" s="65"/>
      <c r="W37" s="65"/>
      <c r="X37" s="65"/>
    </row>
    <row r="38" spans="1:24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</row>
    <row r="39" spans="1:24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</row>
    <row r="40" spans="1:24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</row>
    <row r="41" spans="1:24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</row>
  </sheetData>
  <mergeCells count="55">
    <mergeCell ref="P2:S2"/>
    <mergeCell ref="C10:G10"/>
    <mergeCell ref="C11:G11"/>
    <mergeCell ref="C12:G12"/>
    <mergeCell ref="H12:K12"/>
    <mergeCell ref="L12:O12"/>
    <mergeCell ref="L8:L9"/>
    <mergeCell ref="M8:M9"/>
    <mergeCell ref="N8:N9"/>
    <mergeCell ref="O8:O9"/>
    <mergeCell ref="P6:P9"/>
    <mergeCell ref="Q6:Q9"/>
    <mergeCell ref="R4:R9"/>
    <mergeCell ref="S4:S9"/>
    <mergeCell ref="P4:Q5"/>
    <mergeCell ref="C13:G13"/>
    <mergeCell ref="C14:G14"/>
    <mergeCell ref="C15:G15"/>
    <mergeCell ref="C16:G16"/>
    <mergeCell ref="H16:K16"/>
    <mergeCell ref="L16:O16"/>
    <mergeCell ref="C17:G17"/>
    <mergeCell ref="C18:G18"/>
    <mergeCell ref="C19:G19"/>
    <mergeCell ref="C20:G20"/>
    <mergeCell ref="C21:G21"/>
    <mergeCell ref="C22:G22"/>
    <mergeCell ref="C23:G23"/>
    <mergeCell ref="C24:G24"/>
    <mergeCell ref="H24:K24"/>
    <mergeCell ref="L24:O24"/>
    <mergeCell ref="C25:G25"/>
    <mergeCell ref="C26:G26"/>
    <mergeCell ref="C27:G27"/>
    <mergeCell ref="H27:K27"/>
    <mergeCell ref="L27:O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B4:B9"/>
    <mergeCell ref="H8:H9"/>
    <mergeCell ref="I8:I9"/>
    <mergeCell ref="J8:J9"/>
    <mergeCell ref="K8:K9"/>
    <mergeCell ref="C4:G9"/>
    <mergeCell ref="H4:O5"/>
    <mergeCell ref="H6:K7"/>
    <mergeCell ref="L6:O7"/>
  </mergeCells>
  <pageMargins left="0.25" right="0.25" top="0.75" bottom="0.75" header="0.3" footer="0.3"/>
  <pageSetup paperSize="9" scale="4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zoomScale="85" zoomScaleNormal="85" zoomScalePageLayoutView="60" workbookViewId="0">
      <selection activeCell="H12" sqref="H12:K12"/>
    </sheetView>
  </sheetViews>
  <sheetFormatPr defaultColWidth="9.140625" defaultRowHeight="15"/>
  <cols>
    <col min="1" max="1" width="7.7109375" style="55" customWidth="1"/>
    <col min="2" max="2" width="5.140625" style="55" customWidth="1"/>
    <col min="3" max="6" width="9.140625" style="55"/>
    <col min="7" max="7" width="9.85546875" style="55" customWidth="1"/>
    <col min="8" max="8" width="14.7109375" style="55" customWidth="1"/>
    <col min="9" max="9" width="14.42578125" style="55" customWidth="1"/>
    <col min="10" max="10" width="16" style="55" customWidth="1"/>
    <col min="11" max="11" width="15.5703125" style="55" customWidth="1"/>
    <col min="12" max="12" width="12" style="55" customWidth="1"/>
    <col min="13" max="13" width="16.140625" style="55" customWidth="1"/>
    <col min="14" max="14" width="16.7109375" style="55" customWidth="1"/>
    <col min="15" max="15" width="17.7109375" style="55" customWidth="1"/>
    <col min="16" max="16" width="31.7109375" style="55" customWidth="1"/>
    <col min="17" max="17" width="31" style="55" customWidth="1"/>
    <col min="18" max="18" width="23.140625" style="55" customWidth="1"/>
    <col min="19" max="19" width="15.140625" style="55" customWidth="1"/>
    <col min="20" max="16384" width="9.140625" style="55"/>
  </cols>
  <sheetData>
    <row r="2" spans="2:24">
      <c r="P2" s="200" t="s">
        <v>57</v>
      </c>
      <c r="Q2" s="200"/>
      <c r="R2" s="200"/>
      <c r="S2" s="200"/>
      <c r="T2" s="65"/>
      <c r="U2" s="65"/>
      <c r="V2" s="65"/>
      <c r="W2" s="65"/>
      <c r="X2" s="65"/>
    </row>
    <row r="3" spans="2:24">
      <c r="T3" s="65"/>
      <c r="U3" s="65"/>
      <c r="V3" s="65"/>
      <c r="W3" s="65"/>
      <c r="X3" s="65"/>
    </row>
    <row r="4" spans="2:24" ht="15" customHeight="1">
      <c r="B4" s="169"/>
      <c r="C4" s="149" t="s">
        <v>1</v>
      </c>
      <c r="D4" s="150"/>
      <c r="E4" s="150"/>
      <c r="F4" s="150"/>
      <c r="G4" s="150"/>
      <c r="H4" s="155" t="s">
        <v>2</v>
      </c>
      <c r="I4" s="150"/>
      <c r="J4" s="150"/>
      <c r="K4" s="150"/>
      <c r="L4" s="150"/>
      <c r="M4" s="150"/>
      <c r="N4" s="150"/>
      <c r="O4" s="156"/>
      <c r="P4" s="155" t="s">
        <v>3</v>
      </c>
      <c r="Q4" s="156"/>
      <c r="R4" s="201" t="s">
        <v>4</v>
      </c>
      <c r="S4" s="146" t="s">
        <v>5</v>
      </c>
      <c r="T4" s="65"/>
      <c r="U4" s="65"/>
      <c r="V4" s="65"/>
      <c r="W4" s="65"/>
      <c r="X4" s="65"/>
    </row>
    <row r="5" spans="2:24">
      <c r="B5" s="170"/>
      <c r="C5" s="151"/>
      <c r="D5" s="152"/>
      <c r="E5" s="152"/>
      <c r="F5" s="152"/>
      <c r="G5" s="152"/>
      <c r="H5" s="157"/>
      <c r="I5" s="158"/>
      <c r="J5" s="158"/>
      <c r="K5" s="158"/>
      <c r="L5" s="158"/>
      <c r="M5" s="158"/>
      <c r="N5" s="158"/>
      <c r="O5" s="159"/>
      <c r="P5" s="157"/>
      <c r="Q5" s="159"/>
      <c r="R5" s="202"/>
      <c r="S5" s="147"/>
      <c r="T5" s="65"/>
      <c r="U5" s="65"/>
      <c r="V5" s="65"/>
      <c r="W5" s="65"/>
      <c r="X5" s="65"/>
    </row>
    <row r="6" spans="2:24" ht="15" customHeight="1">
      <c r="B6" s="170"/>
      <c r="C6" s="151"/>
      <c r="D6" s="152"/>
      <c r="E6" s="152"/>
      <c r="F6" s="152"/>
      <c r="G6" s="152"/>
      <c r="H6" s="160" t="s">
        <v>6</v>
      </c>
      <c r="I6" s="161"/>
      <c r="J6" s="161"/>
      <c r="K6" s="162"/>
      <c r="L6" s="155" t="s">
        <v>7</v>
      </c>
      <c r="M6" s="150"/>
      <c r="N6" s="150"/>
      <c r="O6" s="156"/>
      <c r="P6" s="201" t="s">
        <v>8</v>
      </c>
      <c r="Q6" s="146" t="s">
        <v>9</v>
      </c>
      <c r="R6" s="202"/>
      <c r="S6" s="147"/>
      <c r="T6" s="65"/>
      <c r="U6" s="65"/>
      <c r="V6" s="65"/>
      <c r="W6" s="65"/>
      <c r="X6" s="65"/>
    </row>
    <row r="7" spans="2:24" ht="10.5" customHeight="1">
      <c r="B7" s="170"/>
      <c r="C7" s="151"/>
      <c r="D7" s="152"/>
      <c r="E7" s="152"/>
      <c r="F7" s="152"/>
      <c r="G7" s="152"/>
      <c r="H7" s="163"/>
      <c r="I7" s="164"/>
      <c r="J7" s="164"/>
      <c r="K7" s="165"/>
      <c r="L7" s="166"/>
      <c r="M7" s="154"/>
      <c r="N7" s="154"/>
      <c r="O7" s="167"/>
      <c r="P7" s="202"/>
      <c r="Q7" s="147"/>
      <c r="R7" s="202"/>
      <c r="S7" s="147"/>
      <c r="T7" s="65"/>
      <c r="U7" s="65"/>
      <c r="V7" s="65"/>
      <c r="W7" s="65"/>
      <c r="X7" s="65"/>
    </row>
    <row r="8" spans="2:24">
      <c r="B8" s="170"/>
      <c r="C8" s="151"/>
      <c r="D8" s="152"/>
      <c r="E8" s="152"/>
      <c r="F8" s="152"/>
      <c r="G8" s="152"/>
      <c r="H8" s="172" t="s">
        <v>10</v>
      </c>
      <c r="I8" s="164" t="s">
        <v>11</v>
      </c>
      <c r="J8" s="164" t="s">
        <v>12</v>
      </c>
      <c r="K8" s="165" t="s">
        <v>13</v>
      </c>
      <c r="L8" s="172" t="s">
        <v>10</v>
      </c>
      <c r="M8" s="164" t="s">
        <v>11</v>
      </c>
      <c r="N8" s="164" t="s">
        <v>12</v>
      </c>
      <c r="O8" s="165" t="s">
        <v>13</v>
      </c>
      <c r="P8" s="202"/>
      <c r="Q8" s="147"/>
      <c r="R8" s="202"/>
      <c r="S8" s="147"/>
      <c r="T8" s="65"/>
      <c r="U8" s="65"/>
      <c r="V8" s="65"/>
      <c r="W8" s="65"/>
      <c r="X8" s="65"/>
    </row>
    <row r="9" spans="2:24" ht="28.5" customHeight="1">
      <c r="B9" s="171"/>
      <c r="C9" s="153"/>
      <c r="D9" s="154"/>
      <c r="E9" s="154"/>
      <c r="F9" s="154"/>
      <c r="G9" s="154"/>
      <c r="H9" s="172"/>
      <c r="I9" s="164"/>
      <c r="J9" s="164"/>
      <c r="K9" s="165"/>
      <c r="L9" s="172"/>
      <c r="M9" s="164"/>
      <c r="N9" s="164"/>
      <c r="O9" s="165"/>
      <c r="P9" s="203"/>
      <c r="Q9" s="148"/>
      <c r="R9" s="203"/>
      <c r="S9" s="148"/>
      <c r="T9" s="65"/>
      <c r="U9" s="65"/>
      <c r="V9" s="65"/>
      <c r="W9" s="65"/>
      <c r="X9" s="65"/>
    </row>
    <row r="10" spans="2:24" ht="27.75" customHeight="1">
      <c r="B10" s="57"/>
      <c r="C10" s="183" t="s">
        <v>14</v>
      </c>
      <c r="D10" s="184"/>
      <c r="E10" s="184"/>
      <c r="F10" s="184"/>
      <c r="G10" s="184"/>
      <c r="H10" s="58">
        <f>H11</f>
        <v>8960.61</v>
      </c>
      <c r="I10" s="66">
        <f t="shared" ref="I10:L10" si="0">I11</f>
        <v>241.93647000000001</v>
      </c>
      <c r="J10" s="66">
        <f t="shared" si="0"/>
        <v>7822.6125300000003</v>
      </c>
      <c r="K10" s="67">
        <f t="shared" si="0"/>
        <v>896.06100000000004</v>
      </c>
      <c r="L10" s="68">
        <f t="shared" si="0"/>
        <v>0</v>
      </c>
      <c r="M10" s="69">
        <f t="shared" ref="M10:O10" si="1">M11</f>
        <v>0</v>
      </c>
      <c r="N10" s="69">
        <f t="shared" si="1"/>
        <v>0</v>
      </c>
      <c r="O10" s="70">
        <f t="shared" si="1"/>
        <v>0</v>
      </c>
      <c r="P10" s="71"/>
      <c r="Q10" s="94"/>
      <c r="R10" s="95"/>
      <c r="S10" s="96"/>
      <c r="T10" s="65"/>
      <c r="U10" s="65"/>
      <c r="V10" s="65"/>
      <c r="W10" s="65"/>
      <c r="X10" s="65"/>
    </row>
    <row r="11" spans="2:24" ht="34.5" customHeight="1">
      <c r="B11" s="57"/>
      <c r="C11" s="185" t="s">
        <v>15</v>
      </c>
      <c r="D11" s="186"/>
      <c r="E11" s="186"/>
      <c r="F11" s="186"/>
      <c r="G11" s="186"/>
      <c r="H11" s="59">
        <f>H13</f>
        <v>8960.61</v>
      </c>
      <c r="I11" s="72">
        <f t="shared" ref="I11:O11" si="2">I13</f>
        <v>241.93647000000001</v>
      </c>
      <c r="J11" s="72">
        <f t="shared" si="2"/>
        <v>7822.6125300000003</v>
      </c>
      <c r="K11" s="73">
        <f t="shared" si="2"/>
        <v>896.06100000000004</v>
      </c>
      <c r="L11" s="59">
        <f t="shared" si="2"/>
        <v>0</v>
      </c>
      <c r="M11" s="72">
        <f t="shared" si="2"/>
        <v>0</v>
      </c>
      <c r="N11" s="72">
        <f t="shared" si="2"/>
        <v>0</v>
      </c>
      <c r="O11" s="73">
        <f t="shared" si="2"/>
        <v>0</v>
      </c>
      <c r="P11" s="71"/>
      <c r="Q11" s="94"/>
      <c r="R11" s="95"/>
      <c r="S11" s="96"/>
      <c r="T11" s="65"/>
      <c r="U11" s="65"/>
      <c r="V11" s="65"/>
      <c r="W11" s="65"/>
      <c r="X11" s="65"/>
    </row>
    <row r="12" spans="2:24" ht="15.75" customHeight="1">
      <c r="B12" s="57"/>
      <c r="C12" s="179" t="s">
        <v>16</v>
      </c>
      <c r="D12" s="180"/>
      <c r="E12" s="180"/>
      <c r="F12" s="180"/>
      <c r="G12" s="180"/>
      <c r="H12" s="163"/>
      <c r="I12" s="164"/>
      <c r="J12" s="164"/>
      <c r="K12" s="165"/>
      <c r="L12" s="187"/>
      <c r="M12" s="188"/>
      <c r="N12" s="188"/>
      <c r="O12" s="189"/>
      <c r="P12" s="71"/>
      <c r="Q12" s="94"/>
      <c r="R12" s="95"/>
      <c r="S12" s="96"/>
      <c r="T12" s="65"/>
      <c r="U12" s="65"/>
      <c r="V12" s="65"/>
      <c r="W12" s="65"/>
      <c r="X12" s="65"/>
    </row>
    <row r="13" spans="2:24" ht="39.75" customHeight="1">
      <c r="B13" s="57"/>
      <c r="C13" s="181" t="s">
        <v>17</v>
      </c>
      <c r="D13" s="182"/>
      <c r="E13" s="182"/>
      <c r="F13" s="182"/>
      <c r="G13" s="182"/>
      <c r="H13" s="59">
        <f>SUM(I13:K13)</f>
        <v>8960.61</v>
      </c>
      <c r="I13" s="74">
        <v>241.93647000000001</v>
      </c>
      <c r="J13" s="74">
        <v>7822.6125300000003</v>
      </c>
      <c r="K13" s="74">
        <v>896.06100000000004</v>
      </c>
      <c r="L13" s="75">
        <f>SUM(M13:O13)</f>
        <v>0</v>
      </c>
      <c r="M13" s="76">
        <v>0</v>
      </c>
      <c r="N13" s="76">
        <v>0</v>
      </c>
      <c r="O13" s="77">
        <v>0</v>
      </c>
      <c r="P13" s="71" t="s">
        <v>43</v>
      </c>
      <c r="Q13" s="94"/>
      <c r="R13" s="95"/>
      <c r="S13" s="96"/>
      <c r="T13" s="65"/>
      <c r="U13" s="65"/>
      <c r="V13" s="65"/>
      <c r="W13" s="65"/>
      <c r="X13" s="65"/>
    </row>
    <row r="14" spans="2:24">
      <c r="B14" s="57"/>
      <c r="C14" s="183" t="s">
        <v>19</v>
      </c>
      <c r="D14" s="184"/>
      <c r="E14" s="184"/>
      <c r="F14" s="184"/>
      <c r="G14" s="184"/>
      <c r="H14" s="58">
        <f>H15</f>
        <v>7719.6175299999995</v>
      </c>
      <c r="I14" s="66">
        <f t="shared" ref="I14:L14" si="3">I15</f>
        <v>3879.7</v>
      </c>
      <c r="J14" s="66"/>
      <c r="K14" s="67">
        <f t="shared" si="3"/>
        <v>1139.9175300000002</v>
      </c>
      <c r="L14" s="68">
        <f t="shared" si="3"/>
        <v>761.06161999999995</v>
      </c>
      <c r="M14" s="69">
        <f t="shared" ref="M14:O14" si="4">M15</f>
        <v>465.2</v>
      </c>
      <c r="N14" s="69"/>
      <c r="O14" s="70">
        <f t="shared" si="4"/>
        <v>295.86162000000002</v>
      </c>
      <c r="P14" s="71"/>
      <c r="Q14" s="94"/>
      <c r="R14" s="95"/>
      <c r="S14" s="96"/>
      <c r="T14" s="65"/>
      <c r="U14" s="65"/>
      <c r="V14" s="65"/>
      <c r="W14" s="65"/>
      <c r="X14" s="65"/>
    </row>
    <row r="15" spans="2:24">
      <c r="B15" s="57"/>
      <c r="C15" s="185" t="s">
        <v>20</v>
      </c>
      <c r="D15" s="186"/>
      <c r="E15" s="186"/>
      <c r="F15" s="186"/>
      <c r="G15" s="186"/>
      <c r="H15" s="59">
        <f>SUM(H17:H21)</f>
        <v>7719.6175299999995</v>
      </c>
      <c r="I15" s="72">
        <f t="shared" ref="I15:L15" si="5">SUM(I17:I21)</f>
        <v>3879.7</v>
      </c>
      <c r="J15" s="72"/>
      <c r="K15" s="73">
        <f t="shared" si="5"/>
        <v>1139.9175300000002</v>
      </c>
      <c r="L15" s="75">
        <f t="shared" si="5"/>
        <v>761.06161999999995</v>
      </c>
      <c r="M15" s="78">
        <f t="shared" ref="M15:O15" si="6">SUM(M17:M21)</f>
        <v>465.2</v>
      </c>
      <c r="N15" s="78"/>
      <c r="O15" s="79">
        <f t="shared" si="6"/>
        <v>295.86162000000002</v>
      </c>
      <c r="P15" s="71"/>
      <c r="Q15" s="94"/>
      <c r="R15" s="95"/>
      <c r="S15" s="96"/>
      <c r="T15" s="65"/>
      <c r="U15" s="65"/>
      <c r="V15" s="65"/>
      <c r="W15" s="65"/>
      <c r="X15" s="65"/>
    </row>
    <row r="16" spans="2:24">
      <c r="B16" s="57"/>
      <c r="C16" s="179" t="s">
        <v>16</v>
      </c>
      <c r="D16" s="180"/>
      <c r="E16" s="180"/>
      <c r="F16" s="180"/>
      <c r="G16" s="180"/>
      <c r="H16" s="197"/>
      <c r="I16" s="198"/>
      <c r="J16" s="198"/>
      <c r="K16" s="199"/>
      <c r="L16" s="192"/>
      <c r="M16" s="193"/>
      <c r="N16" s="193"/>
      <c r="O16" s="194"/>
      <c r="P16" s="71"/>
      <c r="Q16" s="94"/>
      <c r="R16" s="95"/>
      <c r="S16" s="96"/>
      <c r="T16" s="65"/>
      <c r="U16" s="65"/>
      <c r="V16" s="65"/>
      <c r="W16" s="65"/>
      <c r="X16" s="65"/>
    </row>
    <row r="17" spans="1:24" ht="73.5" customHeight="1">
      <c r="B17" s="57"/>
      <c r="C17" s="181" t="s">
        <v>21</v>
      </c>
      <c r="D17" s="182"/>
      <c r="E17" s="182"/>
      <c r="F17" s="182"/>
      <c r="G17" s="182"/>
      <c r="H17" s="59">
        <f t="shared" ref="H17:H21" si="7">SUM(I17:K17)</f>
        <v>3999.8</v>
      </c>
      <c r="I17" s="74">
        <v>3000.1</v>
      </c>
      <c r="J17" s="74">
        <v>0</v>
      </c>
      <c r="K17" s="74">
        <v>999.7</v>
      </c>
      <c r="L17" s="75">
        <f t="shared" ref="L17:L21" si="8">SUM(M17:O17)</f>
        <v>761.06161999999995</v>
      </c>
      <c r="M17" s="74">
        <v>465.2</v>
      </c>
      <c r="N17" s="74">
        <v>0</v>
      </c>
      <c r="O17" s="74">
        <v>295.86162000000002</v>
      </c>
      <c r="P17" s="80" t="s">
        <v>22</v>
      </c>
      <c r="Q17" s="97"/>
      <c r="R17" s="98"/>
      <c r="S17" s="96"/>
      <c r="T17" s="65"/>
      <c r="U17" s="65"/>
      <c r="V17" s="65"/>
      <c r="W17" s="65"/>
      <c r="X17" s="65"/>
    </row>
    <row r="18" spans="1:24" ht="73.5" customHeight="1">
      <c r="B18" s="57"/>
      <c r="C18" s="181" t="s">
        <v>44</v>
      </c>
      <c r="D18" s="182"/>
      <c r="E18" s="182"/>
      <c r="F18" s="182"/>
      <c r="G18" s="205"/>
      <c r="H18" s="59">
        <f t="shared" si="7"/>
        <v>205.56700999999998</v>
      </c>
      <c r="I18" s="74">
        <v>94.8</v>
      </c>
      <c r="J18" s="74">
        <v>104.6</v>
      </c>
      <c r="K18" s="74">
        <v>6.1670100000000003</v>
      </c>
      <c r="L18" s="75">
        <f t="shared" si="8"/>
        <v>0</v>
      </c>
      <c r="M18" s="74">
        <v>0</v>
      </c>
      <c r="N18" s="74">
        <v>0</v>
      </c>
      <c r="O18" s="74">
        <v>0</v>
      </c>
      <c r="P18" s="71" t="s">
        <v>45</v>
      </c>
      <c r="Q18" s="99"/>
      <c r="R18" s="98"/>
      <c r="S18" s="96"/>
      <c r="T18" s="65"/>
      <c r="U18" s="65"/>
      <c r="V18" s="65"/>
      <c r="W18" s="65"/>
      <c r="X18" s="65"/>
    </row>
    <row r="19" spans="1:24" ht="73.5" customHeight="1">
      <c r="B19" s="57"/>
      <c r="C19" s="181" t="s">
        <v>46</v>
      </c>
      <c r="D19" s="182"/>
      <c r="E19" s="182"/>
      <c r="F19" s="182"/>
      <c r="G19" s="205"/>
      <c r="H19" s="59">
        <f t="shared" si="7"/>
        <v>425.90000000000003</v>
      </c>
      <c r="I19" s="74">
        <v>404.6</v>
      </c>
      <c r="J19" s="74">
        <v>0</v>
      </c>
      <c r="K19" s="74">
        <v>21.3</v>
      </c>
      <c r="L19" s="75">
        <f t="shared" si="8"/>
        <v>0</v>
      </c>
      <c r="M19" s="74">
        <v>0</v>
      </c>
      <c r="N19" s="74">
        <v>0</v>
      </c>
      <c r="O19" s="74">
        <v>0</v>
      </c>
      <c r="P19" s="71" t="s">
        <v>45</v>
      </c>
      <c r="Q19" s="99"/>
      <c r="R19" s="98"/>
      <c r="S19" s="96"/>
      <c r="T19" s="65"/>
      <c r="U19" s="65"/>
      <c r="V19" s="65"/>
      <c r="W19" s="65"/>
      <c r="X19" s="65"/>
    </row>
    <row r="20" spans="1:24" ht="57.75" customHeight="1">
      <c r="B20" s="57"/>
      <c r="C20" s="181" t="s">
        <v>47</v>
      </c>
      <c r="D20" s="182"/>
      <c r="E20" s="182"/>
      <c r="F20" s="182"/>
      <c r="G20" s="205"/>
      <c r="H20" s="59">
        <f t="shared" si="7"/>
        <v>2758.35052</v>
      </c>
      <c r="I20" s="74">
        <v>80.2</v>
      </c>
      <c r="J20" s="74">
        <v>2595.4</v>
      </c>
      <c r="K20" s="74">
        <v>82.750519999999995</v>
      </c>
      <c r="L20" s="75">
        <f t="shared" si="8"/>
        <v>0</v>
      </c>
      <c r="M20" s="74">
        <v>0</v>
      </c>
      <c r="N20" s="74">
        <v>0</v>
      </c>
      <c r="O20" s="74">
        <v>0</v>
      </c>
      <c r="P20" s="71" t="s">
        <v>48</v>
      </c>
      <c r="Q20" s="99"/>
      <c r="R20" s="98"/>
      <c r="S20" s="96"/>
      <c r="T20" s="65"/>
      <c r="U20" s="65"/>
      <c r="V20" s="65"/>
      <c r="W20" s="65"/>
      <c r="X20" s="65"/>
    </row>
    <row r="21" spans="1:24" ht="87" customHeight="1">
      <c r="B21" s="57"/>
      <c r="C21" s="181" t="s">
        <v>28</v>
      </c>
      <c r="D21" s="182"/>
      <c r="E21" s="182"/>
      <c r="F21" s="182"/>
      <c r="G21" s="182"/>
      <c r="H21" s="59">
        <f t="shared" si="7"/>
        <v>330</v>
      </c>
      <c r="I21" s="74">
        <v>300</v>
      </c>
      <c r="J21" s="74">
        <v>0</v>
      </c>
      <c r="K21" s="74">
        <v>30</v>
      </c>
      <c r="L21" s="75">
        <f t="shared" si="8"/>
        <v>0</v>
      </c>
      <c r="M21" s="74">
        <v>0</v>
      </c>
      <c r="N21" s="74">
        <v>0</v>
      </c>
      <c r="O21" s="74">
        <v>0</v>
      </c>
      <c r="P21" s="80" t="s">
        <v>49</v>
      </c>
      <c r="Q21" s="100"/>
      <c r="R21" s="95"/>
      <c r="S21" s="96"/>
      <c r="T21" s="65"/>
      <c r="U21" s="65"/>
      <c r="V21" s="65"/>
      <c r="W21" s="65"/>
      <c r="X21" s="65"/>
    </row>
    <row r="22" spans="1:24">
      <c r="B22" s="57"/>
      <c r="C22" s="195" t="s">
        <v>30</v>
      </c>
      <c r="D22" s="196"/>
      <c r="E22" s="196"/>
      <c r="F22" s="196"/>
      <c r="G22" s="196"/>
      <c r="H22" s="58">
        <f>H23+H26</f>
        <v>5530.5117200000004</v>
      </c>
      <c r="I22" s="66">
        <f t="shared" ref="I22:N22" si="9">I23+I26</f>
        <v>1155.3153500000001</v>
      </c>
      <c r="J22" s="66">
        <f t="shared" si="9"/>
        <v>4375.1963699999997</v>
      </c>
      <c r="K22" s="67"/>
      <c r="L22" s="58">
        <f t="shared" si="9"/>
        <v>0</v>
      </c>
      <c r="M22" s="66">
        <f t="shared" si="9"/>
        <v>0</v>
      </c>
      <c r="N22" s="66">
        <f t="shared" si="9"/>
        <v>0</v>
      </c>
      <c r="O22" s="67"/>
      <c r="P22" s="71"/>
      <c r="Q22" s="94"/>
      <c r="R22" s="95"/>
      <c r="S22" s="96"/>
      <c r="T22" s="65"/>
      <c r="U22" s="65"/>
      <c r="V22" s="65"/>
      <c r="W22" s="65"/>
      <c r="X22" s="65"/>
    </row>
    <row r="23" spans="1:24">
      <c r="B23" s="57"/>
      <c r="C23" s="177" t="s">
        <v>31</v>
      </c>
      <c r="D23" s="178"/>
      <c r="E23" s="178"/>
      <c r="F23" s="178"/>
      <c r="G23" s="178"/>
      <c r="H23" s="59">
        <f>H25</f>
        <v>2234.1070799999998</v>
      </c>
      <c r="I23" s="72">
        <f t="shared" ref="I23:J23" si="10">I25</f>
        <v>67.023210000000006</v>
      </c>
      <c r="J23" s="72">
        <f t="shared" si="10"/>
        <v>2167.0838699999999</v>
      </c>
      <c r="K23" s="73"/>
      <c r="L23" s="75">
        <f>L25</f>
        <v>0</v>
      </c>
      <c r="M23" s="78">
        <f t="shared" ref="M23:N23" si="11">M25</f>
        <v>0</v>
      </c>
      <c r="N23" s="78">
        <f t="shared" si="11"/>
        <v>0</v>
      </c>
      <c r="O23" s="79"/>
      <c r="P23" s="71"/>
      <c r="Q23" s="94"/>
      <c r="R23" s="95"/>
      <c r="S23" s="96"/>
      <c r="T23" s="65"/>
      <c r="U23" s="65"/>
      <c r="V23" s="65"/>
      <c r="W23" s="65"/>
      <c r="X23" s="65"/>
    </row>
    <row r="24" spans="1:24">
      <c r="B24" s="57"/>
      <c r="C24" s="179" t="s">
        <v>16</v>
      </c>
      <c r="D24" s="180"/>
      <c r="E24" s="180"/>
      <c r="F24" s="180"/>
      <c r="G24" s="180"/>
      <c r="H24" s="163"/>
      <c r="I24" s="164"/>
      <c r="J24" s="164"/>
      <c r="K24" s="165"/>
      <c r="L24" s="187"/>
      <c r="M24" s="188"/>
      <c r="N24" s="188"/>
      <c r="O24" s="189"/>
      <c r="P24" s="71"/>
      <c r="Q24" s="94"/>
      <c r="R24" s="95"/>
      <c r="S24" s="96"/>
      <c r="T24" s="65"/>
      <c r="U24" s="65"/>
      <c r="V24" s="65"/>
      <c r="W24" s="65"/>
      <c r="X24" s="65"/>
    </row>
    <row r="25" spans="1:24" ht="99" customHeight="1">
      <c r="B25" s="57"/>
      <c r="C25" s="190" t="s">
        <v>50</v>
      </c>
      <c r="D25" s="191"/>
      <c r="E25" s="191"/>
      <c r="F25" s="191"/>
      <c r="G25" s="191"/>
      <c r="H25" s="60">
        <f>SUM(I25:K25)</f>
        <v>2234.1070799999998</v>
      </c>
      <c r="I25" s="74">
        <v>67.023210000000006</v>
      </c>
      <c r="J25" s="74">
        <v>2167.0838699999999</v>
      </c>
      <c r="K25" s="74">
        <v>0</v>
      </c>
      <c r="L25" s="81">
        <f>SUM(M25:O25)</f>
        <v>0</v>
      </c>
      <c r="M25" s="82">
        <v>0</v>
      </c>
      <c r="N25" s="82">
        <v>0</v>
      </c>
      <c r="O25" s="82">
        <v>0</v>
      </c>
      <c r="P25" s="71" t="s">
        <v>51</v>
      </c>
      <c r="Q25" s="99"/>
      <c r="R25" s="98"/>
      <c r="S25" s="96"/>
      <c r="T25" s="65"/>
      <c r="U25" s="65"/>
      <c r="V25" s="65"/>
      <c r="W25" s="65"/>
      <c r="X25" s="65"/>
    </row>
    <row r="26" spans="1:24" ht="32.25" customHeight="1">
      <c r="B26" s="57"/>
      <c r="C26" s="177" t="s">
        <v>52</v>
      </c>
      <c r="D26" s="178"/>
      <c r="E26" s="178"/>
      <c r="F26" s="178"/>
      <c r="G26" s="178"/>
      <c r="H26" s="60">
        <f>SUM(H28:H29)</f>
        <v>3296.4046400000002</v>
      </c>
      <c r="I26" s="60">
        <f t="shared" ref="I26:L26" si="12">SUM(I28:I29)</f>
        <v>1088.29214</v>
      </c>
      <c r="J26" s="60">
        <f t="shared" si="12"/>
        <v>2208.1125000000002</v>
      </c>
      <c r="K26" s="60">
        <f t="shared" si="12"/>
        <v>0</v>
      </c>
      <c r="L26" s="81">
        <f t="shared" si="12"/>
        <v>0</v>
      </c>
      <c r="M26" s="81">
        <f t="shared" ref="M26:O26" si="13">SUM(M28:M29)</f>
        <v>0</v>
      </c>
      <c r="N26" s="81">
        <f t="shared" si="13"/>
        <v>0</v>
      </c>
      <c r="O26" s="81">
        <f t="shared" si="13"/>
        <v>0</v>
      </c>
      <c r="P26" s="71"/>
      <c r="Q26" s="94"/>
      <c r="R26" s="95"/>
      <c r="S26" s="96"/>
      <c r="T26" s="65"/>
      <c r="U26" s="65"/>
      <c r="V26" s="65"/>
      <c r="W26" s="65"/>
      <c r="X26" s="65"/>
    </row>
    <row r="27" spans="1:24">
      <c r="B27" s="57"/>
      <c r="C27" s="179" t="s">
        <v>16</v>
      </c>
      <c r="D27" s="180"/>
      <c r="E27" s="180"/>
      <c r="F27" s="180"/>
      <c r="G27" s="180"/>
      <c r="H27" s="163"/>
      <c r="I27" s="164"/>
      <c r="J27" s="164"/>
      <c r="K27" s="165"/>
      <c r="L27" s="187"/>
      <c r="M27" s="188"/>
      <c r="N27" s="188"/>
      <c r="O27" s="189"/>
      <c r="P27" s="71"/>
      <c r="Q27" s="94"/>
      <c r="R27" s="95"/>
      <c r="S27" s="96"/>
      <c r="T27" s="65"/>
      <c r="U27" s="65"/>
      <c r="V27" s="65"/>
      <c r="W27" s="65"/>
      <c r="X27" s="65"/>
    </row>
    <row r="28" spans="1:24" ht="51.75" customHeight="1">
      <c r="B28" s="57"/>
      <c r="C28" s="190" t="s">
        <v>53</v>
      </c>
      <c r="D28" s="191"/>
      <c r="E28" s="191"/>
      <c r="F28" s="191"/>
      <c r="G28" s="191"/>
      <c r="H28" s="59">
        <f>SUM(I28:K28)</f>
        <v>2276.4046400000002</v>
      </c>
      <c r="I28" s="74">
        <v>68.292140000000003</v>
      </c>
      <c r="J28" s="74">
        <v>2208.1125000000002</v>
      </c>
      <c r="K28" s="74"/>
      <c r="L28" s="75">
        <f>SUM(M28:O28)</f>
        <v>0</v>
      </c>
      <c r="M28" s="82">
        <v>0</v>
      </c>
      <c r="N28" s="82">
        <v>0</v>
      </c>
      <c r="O28" s="82">
        <v>0</v>
      </c>
      <c r="P28" s="83" t="s">
        <v>54</v>
      </c>
      <c r="Q28" s="101"/>
      <c r="R28" s="98"/>
      <c r="S28" s="96"/>
      <c r="T28" s="65"/>
      <c r="U28" s="65"/>
      <c r="V28" s="65"/>
      <c r="W28" s="65"/>
      <c r="X28" s="65"/>
    </row>
    <row r="29" spans="1:24" ht="52.5" customHeight="1">
      <c r="B29" s="61"/>
      <c r="C29" s="190" t="s">
        <v>55</v>
      </c>
      <c r="D29" s="191"/>
      <c r="E29" s="191"/>
      <c r="F29" s="191"/>
      <c r="G29" s="204"/>
      <c r="H29" s="59">
        <f>SUM(I29:K29)</f>
        <v>1020</v>
      </c>
      <c r="I29" s="74">
        <v>1020</v>
      </c>
      <c r="J29" s="74">
        <v>0</v>
      </c>
      <c r="K29" s="74">
        <v>0</v>
      </c>
      <c r="L29" s="75">
        <f>SUM(M29:O29)</f>
        <v>0</v>
      </c>
      <c r="M29" s="84">
        <v>0</v>
      </c>
      <c r="N29" s="84">
        <v>0</v>
      </c>
      <c r="O29" s="85">
        <v>0</v>
      </c>
      <c r="P29" s="83" t="s">
        <v>54</v>
      </c>
      <c r="Q29" s="102"/>
      <c r="R29" s="103"/>
      <c r="S29" s="104"/>
      <c r="T29" s="65"/>
      <c r="U29" s="65"/>
      <c r="V29" s="65"/>
      <c r="W29" s="65"/>
      <c r="X29" s="65"/>
    </row>
    <row r="30" spans="1:24">
      <c r="B30" s="61"/>
      <c r="C30" s="173"/>
      <c r="D30" s="174"/>
      <c r="E30" s="174"/>
      <c r="F30" s="174"/>
      <c r="G30" s="174"/>
      <c r="H30" s="62"/>
      <c r="I30" s="86"/>
      <c r="J30" s="86"/>
      <c r="K30" s="87"/>
      <c r="L30" s="88"/>
      <c r="M30" s="86"/>
      <c r="N30" s="86"/>
      <c r="O30" s="87"/>
      <c r="P30" s="89"/>
      <c r="Q30" s="105"/>
      <c r="R30" s="106"/>
      <c r="S30" s="104"/>
      <c r="T30" s="65"/>
      <c r="U30" s="65"/>
      <c r="V30" s="65"/>
      <c r="W30" s="65"/>
      <c r="X30" s="65"/>
    </row>
    <row r="31" spans="1:24" ht="18.75">
      <c r="B31" s="63"/>
      <c r="C31" s="175" t="s">
        <v>39</v>
      </c>
      <c r="D31" s="176"/>
      <c r="E31" s="176"/>
      <c r="F31" s="176"/>
      <c r="G31" s="176"/>
      <c r="H31" s="64">
        <f>SUM(H10,H14,H22)</f>
        <v>22210.739249999999</v>
      </c>
      <c r="I31" s="90">
        <f t="shared" ref="I31:O31" si="14">SUM(I10,I14,I22)</f>
        <v>5276.9518199999993</v>
      </c>
      <c r="J31" s="90">
        <f t="shared" si="14"/>
        <v>12197.8089</v>
      </c>
      <c r="K31" s="90">
        <f t="shared" si="14"/>
        <v>2035.9785300000003</v>
      </c>
      <c r="L31" s="64">
        <f t="shared" si="14"/>
        <v>761.06161999999995</v>
      </c>
      <c r="M31" s="90">
        <f t="shared" si="14"/>
        <v>465.2</v>
      </c>
      <c r="N31" s="90">
        <f t="shared" si="14"/>
        <v>0</v>
      </c>
      <c r="O31" s="91">
        <f t="shared" si="14"/>
        <v>295.86162000000002</v>
      </c>
      <c r="P31" s="92"/>
      <c r="Q31" s="107"/>
      <c r="R31" s="108"/>
      <c r="S31" s="109"/>
      <c r="T31" s="65"/>
      <c r="U31" s="65"/>
      <c r="V31" s="65"/>
      <c r="W31" s="65"/>
      <c r="X31" s="65"/>
    </row>
    <row r="32" spans="1:24">
      <c r="A32" s="65"/>
      <c r="B32" s="65"/>
      <c r="C32" s="168"/>
      <c r="D32" s="168"/>
      <c r="E32" s="168"/>
      <c r="F32" s="168"/>
      <c r="G32" s="168"/>
      <c r="H32" s="56"/>
      <c r="I32" s="93"/>
      <c r="J32" s="93"/>
      <c r="K32" s="93"/>
      <c r="L32" s="93"/>
      <c r="M32" s="93"/>
      <c r="N32" s="93"/>
      <c r="O32" s="93"/>
      <c r="P32" s="65"/>
      <c r="Q32" s="65"/>
      <c r="R32" s="65"/>
      <c r="S32" s="65"/>
      <c r="T32" s="65"/>
      <c r="U32" s="65"/>
      <c r="V32" s="65"/>
      <c r="W32" s="65"/>
      <c r="X32" s="65"/>
    </row>
    <row r="33" spans="1:24">
      <c r="A33" s="65"/>
      <c r="B33" s="65"/>
      <c r="C33" s="168"/>
      <c r="D33" s="168"/>
      <c r="E33" s="168"/>
      <c r="F33" s="168"/>
      <c r="G33" s="168"/>
      <c r="H33" s="56"/>
      <c r="I33" s="93"/>
      <c r="J33" s="93"/>
      <c r="K33" s="93"/>
      <c r="L33" s="93"/>
      <c r="M33" s="93"/>
      <c r="N33" s="93"/>
      <c r="O33" s="93"/>
      <c r="P33" s="65"/>
      <c r="Q33" s="65"/>
      <c r="R33" s="65"/>
      <c r="S33" s="65"/>
      <c r="T33" s="65"/>
      <c r="U33" s="65"/>
      <c r="V33" s="65"/>
      <c r="W33" s="65"/>
      <c r="X33" s="65"/>
    </row>
    <row r="34" spans="1:24">
      <c r="A34" s="65"/>
      <c r="B34" s="65"/>
      <c r="C34" s="168"/>
      <c r="D34" s="168"/>
      <c r="E34" s="168"/>
      <c r="F34" s="168"/>
      <c r="G34" s="168"/>
      <c r="H34" s="56"/>
      <c r="I34" s="93"/>
      <c r="J34" s="93"/>
      <c r="K34" s="93"/>
      <c r="L34" s="93"/>
      <c r="M34" s="93"/>
      <c r="N34" s="93"/>
      <c r="O34" s="93"/>
      <c r="P34" s="65"/>
      <c r="Q34" s="65"/>
      <c r="R34" s="65"/>
      <c r="S34" s="65"/>
      <c r="T34" s="65"/>
      <c r="U34" s="65"/>
      <c r="V34" s="65"/>
      <c r="W34" s="65"/>
      <c r="X34" s="65"/>
    </row>
    <row r="35" spans="1:24">
      <c r="A35" s="65"/>
      <c r="B35" s="65"/>
      <c r="C35" s="168"/>
      <c r="D35" s="168"/>
      <c r="E35" s="168"/>
      <c r="F35" s="168"/>
      <c r="G35" s="168"/>
      <c r="H35" s="56"/>
      <c r="I35" s="93"/>
      <c r="J35" s="93"/>
      <c r="K35" s="93"/>
      <c r="L35" s="93"/>
      <c r="M35" s="93"/>
      <c r="N35" s="93"/>
      <c r="O35" s="93"/>
      <c r="P35" s="65"/>
      <c r="Q35" s="65"/>
      <c r="R35" s="65"/>
      <c r="S35" s="65"/>
      <c r="T35" s="65"/>
      <c r="U35" s="65"/>
      <c r="V35" s="65"/>
      <c r="W35" s="65"/>
      <c r="X35" s="65"/>
    </row>
    <row r="36" spans="1:24">
      <c r="A36" s="65"/>
      <c r="B36" s="65"/>
      <c r="C36" s="168"/>
      <c r="D36" s="168"/>
      <c r="E36" s="168"/>
      <c r="F36" s="168"/>
      <c r="G36" s="168"/>
      <c r="H36" s="56"/>
      <c r="I36" s="93"/>
      <c r="J36" s="93"/>
      <c r="K36" s="93"/>
      <c r="L36" s="93"/>
      <c r="M36" s="93"/>
      <c r="N36" s="93"/>
      <c r="O36" s="93"/>
      <c r="P36" s="65"/>
      <c r="Q36" s="65"/>
      <c r="R36" s="65"/>
      <c r="S36" s="65"/>
      <c r="T36" s="65"/>
      <c r="U36" s="65"/>
      <c r="V36" s="65"/>
      <c r="W36" s="65"/>
      <c r="X36" s="65"/>
    </row>
    <row r="37" spans="1:24">
      <c r="A37" s="65"/>
      <c r="B37" s="65"/>
      <c r="C37" s="168"/>
      <c r="D37" s="168"/>
      <c r="E37" s="168"/>
      <c r="F37" s="168"/>
      <c r="G37" s="168"/>
      <c r="H37" s="56"/>
      <c r="I37" s="93"/>
      <c r="J37" s="93"/>
      <c r="K37" s="93"/>
      <c r="L37" s="93"/>
      <c r="M37" s="93"/>
      <c r="N37" s="93"/>
      <c r="O37" s="93"/>
      <c r="P37" s="65"/>
      <c r="Q37" s="65"/>
      <c r="R37" s="65"/>
      <c r="S37" s="65"/>
      <c r="T37" s="65"/>
      <c r="U37" s="65"/>
      <c r="V37" s="65"/>
      <c r="W37" s="65"/>
      <c r="X37" s="65"/>
    </row>
    <row r="38" spans="1:24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</row>
    <row r="39" spans="1:24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</row>
    <row r="40" spans="1:24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</row>
    <row r="41" spans="1:24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</row>
  </sheetData>
  <mergeCells count="55">
    <mergeCell ref="P2:S2"/>
    <mergeCell ref="C10:G10"/>
    <mergeCell ref="C11:G11"/>
    <mergeCell ref="C12:G12"/>
    <mergeCell ref="H12:K12"/>
    <mergeCell ref="L12:O12"/>
    <mergeCell ref="L8:L9"/>
    <mergeCell ref="M8:M9"/>
    <mergeCell ref="N8:N9"/>
    <mergeCell ref="O8:O9"/>
    <mergeCell ref="P6:P9"/>
    <mergeCell ref="Q6:Q9"/>
    <mergeCell ref="R4:R9"/>
    <mergeCell ref="S4:S9"/>
    <mergeCell ref="P4:Q5"/>
    <mergeCell ref="C13:G13"/>
    <mergeCell ref="C14:G14"/>
    <mergeCell ref="C15:G15"/>
    <mergeCell ref="C16:G16"/>
    <mergeCell ref="H16:K16"/>
    <mergeCell ref="L16:O16"/>
    <mergeCell ref="C17:G17"/>
    <mergeCell ref="C18:G18"/>
    <mergeCell ref="C19:G19"/>
    <mergeCell ref="C20:G20"/>
    <mergeCell ref="C21:G21"/>
    <mergeCell ref="C22:G22"/>
    <mergeCell ref="C23:G23"/>
    <mergeCell ref="C24:G24"/>
    <mergeCell ref="H24:K24"/>
    <mergeCell ref="L24:O24"/>
    <mergeCell ref="C25:G25"/>
    <mergeCell ref="C26:G26"/>
    <mergeCell ref="C27:G27"/>
    <mergeCell ref="H27:K27"/>
    <mergeCell ref="L27:O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B4:B9"/>
    <mergeCell ref="H8:H9"/>
    <mergeCell ref="I8:I9"/>
    <mergeCell ref="J8:J9"/>
    <mergeCell ref="K8:K9"/>
    <mergeCell ref="C4:G9"/>
    <mergeCell ref="H4:O5"/>
    <mergeCell ref="H6:K7"/>
    <mergeCell ref="L6:O7"/>
  </mergeCells>
  <pageMargins left="0.25" right="0.25" top="0.75" bottom="0.75" header="0.3" footer="0.3"/>
  <pageSetup paperSize="9" scale="4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zoomScale="85" zoomScaleNormal="85" zoomScalePageLayoutView="60" workbookViewId="0">
      <selection activeCell="Q11" sqref="Q11"/>
    </sheetView>
  </sheetViews>
  <sheetFormatPr defaultColWidth="9.140625" defaultRowHeight="15"/>
  <cols>
    <col min="1" max="1" width="7.7109375" style="55" customWidth="1"/>
    <col min="2" max="2" width="5.140625" style="55" customWidth="1"/>
    <col min="3" max="6" width="9.140625" style="55"/>
    <col min="7" max="7" width="9.85546875" style="55" customWidth="1"/>
    <col min="8" max="8" width="14.7109375" style="55" customWidth="1"/>
    <col min="9" max="9" width="14.42578125" style="55" customWidth="1"/>
    <col min="10" max="10" width="16" style="55" customWidth="1"/>
    <col min="11" max="11" width="15.5703125" style="55" customWidth="1"/>
    <col min="12" max="12" width="12" style="55" customWidth="1"/>
    <col min="13" max="13" width="16.140625" style="55" customWidth="1"/>
    <col min="14" max="14" width="16.7109375" style="55" customWidth="1"/>
    <col min="15" max="15" width="17.7109375" style="55" customWidth="1"/>
    <col min="16" max="16" width="31.7109375" style="55" customWidth="1"/>
    <col min="17" max="17" width="31" style="55" customWidth="1"/>
    <col min="18" max="18" width="23.140625" style="55" customWidth="1"/>
    <col min="19" max="19" width="15.140625" style="55" customWidth="1"/>
    <col min="20" max="16384" width="9.140625" style="55"/>
  </cols>
  <sheetData>
    <row r="2" spans="2:24">
      <c r="P2" s="200" t="s">
        <v>58</v>
      </c>
      <c r="Q2" s="200"/>
      <c r="R2" s="200"/>
      <c r="S2" s="200"/>
      <c r="T2" s="65"/>
      <c r="U2" s="65"/>
      <c r="V2" s="65"/>
      <c r="W2" s="65"/>
      <c r="X2" s="65"/>
    </row>
    <row r="3" spans="2:24">
      <c r="T3" s="65"/>
      <c r="U3" s="65"/>
      <c r="V3" s="65"/>
      <c r="W3" s="65"/>
      <c r="X3" s="65"/>
    </row>
    <row r="4" spans="2:24" ht="15" customHeight="1">
      <c r="B4" s="169"/>
      <c r="C4" s="149" t="s">
        <v>1</v>
      </c>
      <c r="D4" s="150"/>
      <c r="E4" s="150"/>
      <c r="F4" s="150"/>
      <c r="G4" s="150"/>
      <c r="H4" s="155" t="s">
        <v>2</v>
      </c>
      <c r="I4" s="150"/>
      <c r="J4" s="150"/>
      <c r="K4" s="150"/>
      <c r="L4" s="150"/>
      <c r="M4" s="150"/>
      <c r="N4" s="150"/>
      <c r="O4" s="156"/>
      <c r="P4" s="155" t="s">
        <v>3</v>
      </c>
      <c r="Q4" s="156"/>
      <c r="R4" s="201" t="s">
        <v>4</v>
      </c>
      <c r="S4" s="146" t="s">
        <v>5</v>
      </c>
      <c r="T4" s="65"/>
      <c r="U4" s="65"/>
      <c r="V4" s="65"/>
      <c r="W4" s="65"/>
      <c r="X4" s="65"/>
    </row>
    <row r="5" spans="2:24">
      <c r="B5" s="170"/>
      <c r="C5" s="151"/>
      <c r="D5" s="152"/>
      <c r="E5" s="152"/>
      <c r="F5" s="152"/>
      <c r="G5" s="152"/>
      <c r="H5" s="157"/>
      <c r="I5" s="158"/>
      <c r="J5" s="158"/>
      <c r="K5" s="158"/>
      <c r="L5" s="158"/>
      <c r="M5" s="158"/>
      <c r="N5" s="158"/>
      <c r="O5" s="159"/>
      <c r="P5" s="157"/>
      <c r="Q5" s="159"/>
      <c r="R5" s="202"/>
      <c r="S5" s="147"/>
      <c r="T5" s="65"/>
      <c r="U5" s="65"/>
      <c r="V5" s="65"/>
      <c r="W5" s="65"/>
      <c r="X5" s="65"/>
    </row>
    <row r="6" spans="2:24" ht="15" customHeight="1">
      <c r="B6" s="170"/>
      <c r="C6" s="151"/>
      <c r="D6" s="152"/>
      <c r="E6" s="152"/>
      <c r="F6" s="152"/>
      <c r="G6" s="152"/>
      <c r="H6" s="160" t="s">
        <v>6</v>
      </c>
      <c r="I6" s="161"/>
      <c r="J6" s="161"/>
      <c r="K6" s="162"/>
      <c r="L6" s="155" t="s">
        <v>7</v>
      </c>
      <c r="M6" s="150"/>
      <c r="N6" s="150"/>
      <c r="O6" s="156"/>
      <c r="P6" s="201" t="s">
        <v>8</v>
      </c>
      <c r="Q6" s="146" t="s">
        <v>9</v>
      </c>
      <c r="R6" s="202"/>
      <c r="S6" s="147"/>
      <c r="T6" s="65"/>
      <c r="U6" s="65"/>
      <c r="V6" s="65"/>
      <c r="W6" s="65"/>
      <c r="X6" s="65"/>
    </row>
    <row r="7" spans="2:24" ht="10.5" customHeight="1">
      <c r="B7" s="170"/>
      <c r="C7" s="151"/>
      <c r="D7" s="152"/>
      <c r="E7" s="152"/>
      <c r="F7" s="152"/>
      <c r="G7" s="152"/>
      <c r="H7" s="163"/>
      <c r="I7" s="164"/>
      <c r="J7" s="164"/>
      <c r="K7" s="165"/>
      <c r="L7" s="166"/>
      <c r="M7" s="154"/>
      <c r="N7" s="154"/>
      <c r="O7" s="167"/>
      <c r="P7" s="202"/>
      <c r="Q7" s="147"/>
      <c r="R7" s="202"/>
      <c r="S7" s="147"/>
      <c r="T7" s="65"/>
      <c r="U7" s="65"/>
      <c r="V7" s="65"/>
      <c r="W7" s="65"/>
      <c r="X7" s="65"/>
    </row>
    <row r="8" spans="2:24">
      <c r="B8" s="170"/>
      <c r="C8" s="151"/>
      <c r="D8" s="152"/>
      <c r="E8" s="152"/>
      <c r="F8" s="152"/>
      <c r="G8" s="152"/>
      <c r="H8" s="172" t="s">
        <v>10</v>
      </c>
      <c r="I8" s="164" t="s">
        <v>11</v>
      </c>
      <c r="J8" s="164" t="s">
        <v>12</v>
      </c>
      <c r="K8" s="165" t="s">
        <v>13</v>
      </c>
      <c r="L8" s="172" t="s">
        <v>10</v>
      </c>
      <c r="M8" s="164" t="s">
        <v>11</v>
      </c>
      <c r="N8" s="164" t="s">
        <v>12</v>
      </c>
      <c r="O8" s="165" t="s">
        <v>13</v>
      </c>
      <c r="P8" s="202"/>
      <c r="Q8" s="147"/>
      <c r="R8" s="202"/>
      <c r="S8" s="147"/>
      <c r="T8" s="65"/>
      <c r="U8" s="65"/>
      <c r="V8" s="65"/>
      <c r="W8" s="65"/>
      <c r="X8" s="65"/>
    </row>
    <row r="9" spans="2:24" ht="28.5" customHeight="1">
      <c r="B9" s="171"/>
      <c r="C9" s="153"/>
      <c r="D9" s="154"/>
      <c r="E9" s="154"/>
      <c r="F9" s="154"/>
      <c r="G9" s="154"/>
      <c r="H9" s="172"/>
      <c r="I9" s="164"/>
      <c r="J9" s="164"/>
      <c r="K9" s="165"/>
      <c r="L9" s="172"/>
      <c r="M9" s="164"/>
      <c r="N9" s="164"/>
      <c r="O9" s="165"/>
      <c r="P9" s="203"/>
      <c r="Q9" s="148"/>
      <c r="R9" s="203"/>
      <c r="S9" s="148"/>
      <c r="T9" s="65"/>
      <c r="U9" s="65"/>
      <c r="V9" s="65"/>
      <c r="W9" s="65"/>
      <c r="X9" s="65"/>
    </row>
    <row r="10" spans="2:24" ht="27.75" customHeight="1">
      <c r="B10" s="57"/>
      <c r="C10" s="183" t="s">
        <v>14</v>
      </c>
      <c r="D10" s="184"/>
      <c r="E10" s="184"/>
      <c r="F10" s="184"/>
      <c r="G10" s="184"/>
      <c r="H10" s="58">
        <f>H11</f>
        <v>8960.61</v>
      </c>
      <c r="I10" s="66">
        <f t="shared" ref="I10:L10" si="0">I11</f>
        <v>241.93647000000001</v>
      </c>
      <c r="J10" s="66">
        <f t="shared" si="0"/>
        <v>7822.6125300000003</v>
      </c>
      <c r="K10" s="67">
        <f t="shared" si="0"/>
        <v>896.06100000000004</v>
      </c>
      <c r="L10" s="68">
        <f t="shared" si="0"/>
        <v>0</v>
      </c>
      <c r="M10" s="69">
        <f t="shared" ref="M10:O10" si="1">M11</f>
        <v>0</v>
      </c>
      <c r="N10" s="69">
        <f t="shared" si="1"/>
        <v>0</v>
      </c>
      <c r="O10" s="70">
        <f t="shared" si="1"/>
        <v>0</v>
      </c>
      <c r="P10" s="71"/>
      <c r="Q10" s="94"/>
      <c r="R10" s="95"/>
      <c r="S10" s="96"/>
      <c r="T10" s="65"/>
      <c r="U10" s="65"/>
      <c r="V10" s="65"/>
      <c r="W10" s="65"/>
      <c r="X10" s="65"/>
    </row>
    <row r="11" spans="2:24" ht="34.5" customHeight="1">
      <c r="B11" s="57"/>
      <c r="C11" s="185" t="s">
        <v>15</v>
      </c>
      <c r="D11" s="186"/>
      <c r="E11" s="186"/>
      <c r="F11" s="186"/>
      <c r="G11" s="186"/>
      <c r="H11" s="59">
        <f>H13</f>
        <v>8960.61</v>
      </c>
      <c r="I11" s="72">
        <f t="shared" ref="I11:O11" si="2">I13</f>
        <v>241.93647000000001</v>
      </c>
      <c r="J11" s="72">
        <f t="shared" si="2"/>
        <v>7822.6125300000003</v>
      </c>
      <c r="K11" s="73">
        <f t="shared" si="2"/>
        <v>896.06100000000004</v>
      </c>
      <c r="L11" s="59">
        <f t="shared" si="2"/>
        <v>0</v>
      </c>
      <c r="M11" s="72">
        <f t="shared" si="2"/>
        <v>0</v>
      </c>
      <c r="N11" s="72">
        <f t="shared" si="2"/>
        <v>0</v>
      </c>
      <c r="O11" s="73">
        <f t="shared" si="2"/>
        <v>0</v>
      </c>
      <c r="P11" s="71"/>
      <c r="Q11" s="94"/>
      <c r="R11" s="95"/>
      <c r="S11" s="96"/>
      <c r="T11" s="65"/>
      <c r="U11" s="65"/>
      <c r="V11" s="65"/>
      <c r="W11" s="65"/>
      <c r="X11" s="65"/>
    </row>
    <row r="12" spans="2:24" ht="15.75" customHeight="1">
      <c r="B12" s="57"/>
      <c r="C12" s="179" t="s">
        <v>16</v>
      </c>
      <c r="D12" s="180"/>
      <c r="E12" s="180"/>
      <c r="F12" s="180"/>
      <c r="G12" s="180"/>
      <c r="H12" s="163"/>
      <c r="I12" s="164"/>
      <c r="J12" s="164"/>
      <c r="K12" s="165"/>
      <c r="L12" s="187"/>
      <c r="M12" s="188"/>
      <c r="N12" s="188"/>
      <c r="O12" s="189"/>
      <c r="P12" s="71"/>
      <c r="Q12" s="94"/>
      <c r="R12" s="95"/>
      <c r="S12" s="96"/>
      <c r="T12" s="65"/>
      <c r="U12" s="65"/>
      <c r="V12" s="65"/>
      <c r="W12" s="65"/>
      <c r="X12" s="65"/>
    </row>
    <row r="13" spans="2:24" ht="39.75" customHeight="1">
      <c r="B13" s="57"/>
      <c r="C13" s="181" t="s">
        <v>17</v>
      </c>
      <c r="D13" s="182"/>
      <c r="E13" s="182"/>
      <c r="F13" s="182"/>
      <c r="G13" s="182"/>
      <c r="H13" s="59">
        <f>SUM(I13:K13)</f>
        <v>8960.61</v>
      </c>
      <c r="I13" s="74">
        <v>241.93647000000001</v>
      </c>
      <c r="J13" s="74">
        <v>7822.6125300000003</v>
      </c>
      <c r="K13" s="74">
        <v>896.06100000000004</v>
      </c>
      <c r="L13" s="75">
        <f>SUM(M13:O13)</f>
        <v>0</v>
      </c>
      <c r="M13" s="76">
        <v>0</v>
      </c>
      <c r="N13" s="76">
        <v>0</v>
      </c>
      <c r="O13" s="77">
        <v>0</v>
      </c>
      <c r="P13" s="71" t="s">
        <v>43</v>
      </c>
      <c r="Q13" s="94"/>
      <c r="R13" s="95"/>
      <c r="S13" s="96"/>
      <c r="T13" s="65"/>
      <c r="U13" s="65"/>
      <c r="V13" s="65"/>
      <c r="W13" s="65"/>
      <c r="X13" s="65"/>
    </row>
    <row r="14" spans="2:24">
      <c r="B14" s="57"/>
      <c r="C14" s="183" t="s">
        <v>19</v>
      </c>
      <c r="D14" s="184"/>
      <c r="E14" s="184"/>
      <c r="F14" s="184"/>
      <c r="G14" s="184"/>
      <c r="H14" s="58">
        <f>H15</f>
        <v>7719.6175299999995</v>
      </c>
      <c r="I14" s="66">
        <f t="shared" ref="I14:L14" si="3">I15</f>
        <v>3879.7</v>
      </c>
      <c r="J14" s="66"/>
      <c r="K14" s="67">
        <f t="shared" si="3"/>
        <v>1139.9175300000002</v>
      </c>
      <c r="L14" s="68">
        <f t="shared" si="3"/>
        <v>1256.998</v>
      </c>
      <c r="M14" s="69">
        <f t="shared" ref="M14:O14" si="4">M15</f>
        <v>907.2</v>
      </c>
      <c r="N14" s="69"/>
      <c r="O14" s="70">
        <f t="shared" si="4"/>
        <v>349.798</v>
      </c>
      <c r="P14" s="71"/>
      <c r="Q14" s="94"/>
      <c r="R14" s="95"/>
      <c r="S14" s="96"/>
      <c r="T14" s="65"/>
      <c r="U14" s="65"/>
      <c r="V14" s="65"/>
      <c r="W14" s="65"/>
      <c r="X14" s="65"/>
    </row>
    <row r="15" spans="2:24">
      <c r="B15" s="57"/>
      <c r="C15" s="185" t="s">
        <v>20</v>
      </c>
      <c r="D15" s="186"/>
      <c r="E15" s="186"/>
      <c r="F15" s="186"/>
      <c r="G15" s="186"/>
      <c r="H15" s="59">
        <f>SUM(H17:H21)</f>
        <v>7719.6175299999995</v>
      </c>
      <c r="I15" s="72">
        <f t="shared" ref="I15:L15" si="5">SUM(I17:I21)</f>
        <v>3879.7</v>
      </c>
      <c r="J15" s="72"/>
      <c r="K15" s="73">
        <f t="shared" si="5"/>
        <v>1139.9175300000002</v>
      </c>
      <c r="L15" s="75">
        <f t="shared" si="5"/>
        <v>1256.998</v>
      </c>
      <c r="M15" s="78">
        <f t="shared" ref="M15:O15" si="6">SUM(M17:M21)</f>
        <v>907.2</v>
      </c>
      <c r="N15" s="78"/>
      <c r="O15" s="79">
        <f t="shared" si="6"/>
        <v>349.798</v>
      </c>
      <c r="P15" s="71"/>
      <c r="Q15" s="94"/>
      <c r="R15" s="95"/>
      <c r="S15" s="96"/>
      <c r="T15" s="65"/>
      <c r="U15" s="65"/>
      <c r="V15" s="65"/>
      <c r="W15" s="65"/>
      <c r="X15" s="65"/>
    </row>
    <row r="16" spans="2:24">
      <c r="B16" s="57"/>
      <c r="C16" s="179" t="s">
        <v>16</v>
      </c>
      <c r="D16" s="180"/>
      <c r="E16" s="180"/>
      <c r="F16" s="180"/>
      <c r="G16" s="180"/>
      <c r="H16" s="197"/>
      <c r="I16" s="198"/>
      <c r="J16" s="198"/>
      <c r="K16" s="199"/>
      <c r="L16" s="192"/>
      <c r="M16" s="193"/>
      <c r="N16" s="193"/>
      <c r="O16" s="194"/>
      <c r="P16" s="71"/>
      <c r="Q16" s="94"/>
      <c r="R16" s="95"/>
      <c r="S16" s="96"/>
      <c r="T16" s="65"/>
      <c r="U16" s="65"/>
      <c r="V16" s="65"/>
      <c r="W16" s="65"/>
      <c r="X16" s="65"/>
    </row>
    <row r="17" spans="1:24" ht="73.5" customHeight="1">
      <c r="B17" s="57"/>
      <c r="C17" s="181" t="s">
        <v>21</v>
      </c>
      <c r="D17" s="182"/>
      <c r="E17" s="182"/>
      <c r="F17" s="182"/>
      <c r="G17" s="182"/>
      <c r="H17" s="59">
        <f t="shared" ref="H17:H21" si="7">SUM(I17:K17)</f>
        <v>3999.8</v>
      </c>
      <c r="I17" s="74">
        <v>3000.1</v>
      </c>
      <c r="J17" s="74">
        <v>0</v>
      </c>
      <c r="K17" s="74">
        <v>999.7</v>
      </c>
      <c r="L17" s="75">
        <f t="shared" ref="L17:L21" si="8">SUM(M17:O17)</f>
        <v>1256.998</v>
      </c>
      <c r="M17" s="74">
        <v>907.2</v>
      </c>
      <c r="N17" s="74"/>
      <c r="O17" s="74">
        <v>349.798</v>
      </c>
      <c r="P17" s="80" t="s">
        <v>22</v>
      </c>
      <c r="Q17" s="97"/>
      <c r="R17" s="98"/>
      <c r="S17" s="96"/>
      <c r="T17" s="65"/>
      <c r="U17" s="65"/>
      <c r="V17" s="65"/>
      <c r="W17" s="65"/>
      <c r="X17" s="65"/>
    </row>
    <row r="18" spans="1:24" ht="73.5" customHeight="1">
      <c r="B18" s="57"/>
      <c r="C18" s="181" t="s">
        <v>44</v>
      </c>
      <c r="D18" s="182"/>
      <c r="E18" s="182"/>
      <c r="F18" s="182"/>
      <c r="G18" s="205"/>
      <c r="H18" s="59">
        <f t="shared" si="7"/>
        <v>205.56700999999998</v>
      </c>
      <c r="I18" s="74">
        <v>94.8</v>
      </c>
      <c r="J18" s="74">
        <v>104.6</v>
      </c>
      <c r="K18" s="74">
        <v>6.1670100000000003</v>
      </c>
      <c r="L18" s="75">
        <f t="shared" si="8"/>
        <v>0</v>
      </c>
      <c r="M18" s="74">
        <v>0</v>
      </c>
      <c r="N18" s="74">
        <v>0</v>
      </c>
      <c r="O18" s="74">
        <v>0</v>
      </c>
      <c r="P18" s="71" t="s">
        <v>45</v>
      </c>
      <c r="Q18" s="99"/>
      <c r="R18" s="98"/>
      <c r="S18" s="96"/>
      <c r="T18" s="65"/>
      <c r="U18" s="65"/>
      <c r="V18" s="65"/>
      <c r="W18" s="65"/>
      <c r="X18" s="65"/>
    </row>
    <row r="19" spans="1:24" ht="73.5" customHeight="1">
      <c r="B19" s="57"/>
      <c r="C19" s="181" t="s">
        <v>46</v>
      </c>
      <c r="D19" s="182"/>
      <c r="E19" s="182"/>
      <c r="F19" s="182"/>
      <c r="G19" s="205"/>
      <c r="H19" s="59">
        <f t="shared" si="7"/>
        <v>425.90000000000003</v>
      </c>
      <c r="I19" s="74">
        <v>404.6</v>
      </c>
      <c r="J19" s="74">
        <v>0</v>
      </c>
      <c r="K19" s="74">
        <v>21.3</v>
      </c>
      <c r="L19" s="75">
        <f t="shared" si="8"/>
        <v>0</v>
      </c>
      <c r="M19" s="74">
        <v>0</v>
      </c>
      <c r="N19" s="74">
        <v>0</v>
      </c>
      <c r="O19" s="74">
        <v>0</v>
      </c>
      <c r="P19" s="71" t="s">
        <v>45</v>
      </c>
      <c r="Q19" s="99"/>
      <c r="R19" s="98"/>
      <c r="S19" s="96"/>
      <c r="T19" s="65"/>
      <c r="U19" s="65"/>
      <c r="V19" s="65"/>
      <c r="W19" s="65"/>
      <c r="X19" s="65"/>
    </row>
    <row r="20" spans="1:24" ht="57.75" customHeight="1">
      <c r="B20" s="57"/>
      <c r="C20" s="181" t="s">
        <v>47</v>
      </c>
      <c r="D20" s="182"/>
      <c r="E20" s="182"/>
      <c r="F20" s="182"/>
      <c r="G20" s="205"/>
      <c r="H20" s="59">
        <f t="shared" si="7"/>
        <v>2758.35052</v>
      </c>
      <c r="I20" s="74">
        <v>80.2</v>
      </c>
      <c r="J20" s="74">
        <v>2595.4</v>
      </c>
      <c r="K20" s="74">
        <v>82.750519999999995</v>
      </c>
      <c r="L20" s="75">
        <f t="shared" si="8"/>
        <v>0</v>
      </c>
      <c r="M20" s="74">
        <v>0</v>
      </c>
      <c r="N20" s="74">
        <v>0</v>
      </c>
      <c r="O20" s="74">
        <v>0</v>
      </c>
      <c r="P20" s="71" t="s">
        <v>48</v>
      </c>
      <c r="Q20" s="99"/>
      <c r="R20" s="98"/>
      <c r="S20" s="96"/>
      <c r="T20" s="65"/>
      <c r="U20" s="65"/>
      <c r="V20" s="65"/>
      <c r="W20" s="65"/>
      <c r="X20" s="65"/>
    </row>
    <row r="21" spans="1:24" ht="87" customHeight="1">
      <c r="B21" s="57"/>
      <c r="C21" s="181" t="s">
        <v>28</v>
      </c>
      <c r="D21" s="182"/>
      <c r="E21" s="182"/>
      <c r="F21" s="182"/>
      <c r="G21" s="182"/>
      <c r="H21" s="59">
        <f t="shared" si="7"/>
        <v>330</v>
      </c>
      <c r="I21" s="74">
        <v>300</v>
      </c>
      <c r="J21" s="74">
        <v>0</v>
      </c>
      <c r="K21" s="74">
        <v>30</v>
      </c>
      <c r="L21" s="75">
        <f t="shared" si="8"/>
        <v>0</v>
      </c>
      <c r="M21" s="74">
        <v>0</v>
      </c>
      <c r="N21" s="74">
        <v>0</v>
      </c>
      <c r="O21" s="74">
        <v>0</v>
      </c>
      <c r="P21" s="80" t="s">
        <v>49</v>
      </c>
      <c r="Q21" s="100"/>
      <c r="R21" s="95"/>
      <c r="S21" s="96"/>
      <c r="T21" s="65"/>
      <c r="U21" s="65"/>
      <c r="V21" s="65"/>
      <c r="W21" s="65"/>
      <c r="X21" s="65"/>
    </row>
    <row r="22" spans="1:24">
      <c r="B22" s="57"/>
      <c r="C22" s="195" t="s">
        <v>30</v>
      </c>
      <c r="D22" s="196"/>
      <c r="E22" s="196"/>
      <c r="F22" s="196"/>
      <c r="G22" s="196"/>
      <c r="H22" s="58">
        <f>H23+H26</f>
        <v>5530.5117200000004</v>
      </c>
      <c r="I22" s="66">
        <f t="shared" ref="I22:N22" si="9">I23+I26</f>
        <v>1155.3153500000001</v>
      </c>
      <c r="J22" s="66">
        <f t="shared" si="9"/>
        <v>4375.1963699999997</v>
      </c>
      <c r="K22" s="67"/>
      <c r="L22" s="58">
        <f t="shared" si="9"/>
        <v>0</v>
      </c>
      <c r="M22" s="66">
        <f t="shared" si="9"/>
        <v>0</v>
      </c>
      <c r="N22" s="66">
        <f t="shared" si="9"/>
        <v>0</v>
      </c>
      <c r="O22" s="67"/>
      <c r="P22" s="71"/>
      <c r="Q22" s="94"/>
      <c r="R22" s="95"/>
      <c r="S22" s="96"/>
      <c r="T22" s="65"/>
      <c r="U22" s="65"/>
      <c r="V22" s="65"/>
      <c r="W22" s="65"/>
      <c r="X22" s="65"/>
    </row>
    <row r="23" spans="1:24">
      <c r="B23" s="57"/>
      <c r="C23" s="177" t="s">
        <v>31</v>
      </c>
      <c r="D23" s="178"/>
      <c r="E23" s="178"/>
      <c r="F23" s="178"/>
      <c r="G23" s="178"/>
      <c r="H23" s="59">
        <f>H25</f>
        <v>2234.1070799999998</v>
      </c>
      <c r="I23" s="72">
        <f t="shared" ref="I23:J23" si="10">I25</f>
        <v>67.023210000000006</v>
      </c>
      <c r="J23" s="72">
        <f t="shared" si="10"/>
        <v>2167.0838699999999</v>
      </c>
      <c r="K23" s="73"/>
      <c r="L23" s="75">
        <f>L25</f>
        <v>0</v>
      </c>
      <c r="M23" s="78">
        <f t="shared" ref="M23:N23" si="11">M25</f>
        <v>0</v>
      </c>
      <c r="N23" s="78">
        <f t="shared" si="11"/>
        <v>0</v>
      </c>
      <c r="O23" s="79"/>
      <c r="P23" s="71"/>
      <c r="Q23" s="94"/>
      <c r="R23" s="95"/>
      <c r="S23" s="96"/>
      <c r="T23" s="65"/>
      <c r="U23" s="65"/>
      <c r="V23" s="65"/>
      <c r="W23" s="65"/>
      <c r="X23" s="65"/>
    </row>
    <row r="24" spans="1:24">
      <c r="B24" s="57"/>
      <c r="C24" s="179" t="s">
        <v>16</v>
      </c>
      <c r="D24" s="180"/>
      <c r="E24" s="180"/>
      <c r="F24" s="180"/>
      <c r="G24" s="180"/>
      <c r="H24" s="163"/>
      <c r="I24" s="164"/>
      <c r="J24" s="164"/>
      <c r="K24" s="165"/>
      <c r="L24" s="187"/>
      <c r="M24" s="188"/>
      <c r="N24" s="188"/>
      <c r="O24" s="189"/>
      <c r="P24" s="71"/>
      <c r="Q24" s="94"/>
      <c r="R24" s="95"/>
      <c r="S24" s="96"/>
      <c r="T24" s="65"/>
      <c r="U24" s="65"/>
      <c r="V24" s="65"/>
      <c r="W24" s="65"/>
      <c r="X24" s="65"/>
    </row>
    <row r="25" spans="1:24" ht="99" customHeight="1">
      <c r="B25" s="57"/>
      <c r="C25" s="190" t="s">
        <v>50</v>
      </c>
      <c r="D25" s="191"/>
      <c r="E25" s="191"/>
      <c r="F25" s="191"/>
      <c r="G25" s="191"/>
      <c r="H25" s="60">
        <f>SUM(I25:K25)</f>
        <v>2234.1070799999998</v>
      </c>
      <c r="I25" s="74">
        <v>67.023210000000006</v>
      </c>
      <c r="J25" s="74">
        <v>2167.0838699999999</v>
      </c>
      <c r="K25" s="74">
        <v>0</v>
      </c>
      <c r="L25" s="81">
        <f>SUM(M25:O25)</f>
        <v>0</v>
      </c>
      <c r="M25" s="82">
        <v>0</v>
      </c>
      <c r="N25" s="82">
        <v>0</v>
      </c>
      <c r="O25" s="82">
        <v>0</v>
      </c>
      <c r="P25" s="71" t="s">
        <v>51</v>
      </c>
      <c r="Q25" s="99"/>
      <c r="R25" s="98"/>
      <c r="S25" s="96"/>
      <c r="T25" s="65"/>
      <c r="U25" s="65"/>
      <c r="V25" s="65"/>
      <c r="W25" s="65"/>
      <c r="X25" s="65"/>
    </row>
    <row r="26" spans="1:24" ht="32.25" customHeight="1">
      <c r="B26" s="57"/>
      <c r="C26" s="177" t="s">
        <v>52</v>
      </c>
      <c r="D26" s="178"/>
      <c r="E26" s="178"/>
      <c r="F26" s="178"/>
      <c r="G26" s="178"/>
      <c r="H26" s="60">
        <f>SUM(H28:H29)</f>
        <v>3296.4046400000002</v>
      </c>
      <c r="I26" s="60">
        <f t="shared" ref="I26:L26" si="12">SUM(I28:I29)</f>
        <v>1088.29214</v>
      </c>
      <c r="J26" s="60">
        <f t="shared" si="12"/>
        <v>2208.1125000000002</v>
      </c>
      <c r="K26" s="60">
        <f t="shared" si="12"/>
        <v>0</v>
      </c>
      <c r="L26" s="81">
        <f t="shared" si="12"/>
        <v>0</v>
      </c>
      <c r="M26" s="81">
        <f t="shared" ref="M26:O26" si="13">SUM(M28:M29)</f>
        <v>0</v>
      </c>
      <c r="N26" s="81">
        <f t="shared" si="13"/>
        <v>0</v>
      </c>
      <c r="O26" s="81">
        <f t="shared" si="13"/>
        <v>0</v>
      </c>
      <c r="P26" s="71"/>
      <c r="Q26" s="94"/>
      <c r="R26" s="95"/>
      <c r="S26" s="96"/>
      <c r="T26" s="65"/>
      <c r="U26" s="65"/>
      <c r="V26" s="65"/>
      <c r="W26" s="65"/>
      <c r="X26" s="65"/>
    </row>
    <row r="27" spans="1:24">
      <c r="B27" s="57"/>
      <c r="C27" s="179" t="s">
        <v>16</v>
      </c>
      <c r="D27" s="180"/>
      <c r="E27" s="180"/>
      <c r="F27" s="180"/>
      <c r="G27" s="180"/>
      <c r="H27" s="163"/>
      <c r="I27" s="164"/>
      <c r="J27" s="164"/>
      <c r="K27" s="165"/>
      <c r="L27" s="187"/>
      <c r="M27" s="188"/>
      <c r="N27" s="188"/>
      <c r="O27" s="189"/>
      <c r="P27" s="71"/>
      <c r="Q27" s="94"/>
      <c r="R27" s="95"/>
      <c r="S27" s="96"/>
      <c r="T27" s="65"/>
      <c r="U27" s="65"/>
      <c r="V27" s="65"/>
      <c r="W27" s="65"/>
      <c r="X27" s="65"/>
    </row>
    <row r="28" spans="1:24" ht="51.75" customHeight="1">
      <c r="B28" s="57"/>
      <c r="C28" s="190" t="s">
        <v>53</v>
      </c>
      <c r="D28" s="191"/>
      <c r="E28" s="191"/>
      <c r="F28" s="191"/>
      <c r="G28" s="191"/>
      <c r="H28" s="59">
        <f>SUM(I28:K28)</f>
        <v>2276.4046400000002</v>
      </c>
      <c r="I28" s="74">
        <v>68.292140000000003</v>
      </c>
      <c r="J28" s="74">
        <v>2208.1125000000002</v>
      </c>
      <c r="K28" s="74"/>
      <c r="L28" s="75">
        <f>SUM(M28:O28)</f>
        <v>0</v>
      </c>
      <c r="M28" s="82">
        <v>0</v>
      </c>
      <c r="N28" s="82">
        <v>0</v>
      </c>
      <c r="O28" s="82">
        <v>0</v>
      </c>
      <c r="P28" s="83" t="s">
        <v>54</v>
      </c>
      <c r="Q28" s="101"/>
      <c r="R28" s="98"/>
      <c r="S28" s="96"/>
      <c r="T28" s="65"/>
      <c r="U28" s="65"/>
      <c r="V28" s="65"/>
      <c r="W28" s="65"/>
      <c r="X28" s="65"/>
    </row>
    <row r="29" spans="1:24" ht="52.5" customHeight="1">
      <c r="B29" s="61"/>
      <c r="C29" s="190" t="s">
        <v>55</v>
      </c>
      <c r="D29" s="191"/>
      <c r="E29" s="191"/>
      <c r="F29" s="191"/>
      <c r="G29" s="204"/>
      <c r="H29" s="59">
        <f>SUM(I29:K29)</f>
        <v>1020</v>
      </c>
      <c r="I29" s="74">
        <v>1020</v>
      </c>
      <c r="J29" s="74">
        <v>0</v>
      </c>
      <c r="K29" s="74">
        <v>0</v>
      </c>
      <c r="L29" s="75">
        <f>SUM(M29:O29)</f>
        <v>0</v>
      </c>
      <c r="M29" s="84">
        <v>0</v>
      </c>
      <c r="N29" s="84">
        <v>0</v>
      </c>
      <c r="O29" s="85">
        <v>0</v>
      </c>
      <c r="P29" s="83" t="s">
        <v>54</v>
      </c>
      <c r="Q29" s="102"/>
      <c r="R29" s="103"/>
      <c r="S29" s="104"/>
      <c r="T29" s="65"/>
      <c r="U29" s="65"/>
      <c r="V29" s="65"/>
      <c r="W29" s="65"/>
      <c r="X29" s="65"/>
    </row>
    <row r="30" spans="1:24">
      <c r="B30" s="61"/>
      <c r="C30" s="173"/>
      <c r="D30" s="174"/>
      <c r="E30" s="174"/>
      <c r="F30" s="174"/>
      <c r="G30" s="174"/>
      <c r="H30" s="62"/>
      <c r="I30" s="86"/>
      <c r="J30" s="86"/>
      <c r="K30" s="87"/>
      <c r="L30" s="88"/>
      <c r="M30" s="86"/>
      <c r="N30" s="86"/>
      <c r="O30" s="87"/>
      <c r="P30" s="89"/>
      <c r="Q30" s="105"/>
      <c r="R30" s="106"/>
      <c r="S30" s="104"/>
      <c r="T30" s="65"/>
      <c r="U30" s="65"/>
      <c r="V30" s="65"/>
      <c r="W30" s="65"/>
      <c r="X30" s="65"/>
    </row>
    <row r="31" spans="1:24" ht="18.75">
      <c r="B31" s="63"/>
      <c r="C31" s="175" t="s">
        <v>39</v>
      </c>
      <c r="D31" s="176"/>
      <c r="E31" s="176"/>
      <c r="F31" s="176"/>
      <c r="G31" s="176"/>
      <c r="H31" s="64">
        <f>SUM(H10,H14,H22)</f>
        <v>22210.739249999999</v>
      </c>
      <c r="I31" s="90">
        <f t="shared" ref="I31:O31" si="14">SUM(I10,I14,I22)</f>
        <v>5276.9518199999993</v>
      </c>
      <c r="J31" s="90">
        <f t="shared" si="14"/>
        <v>12197.8089</v>
      </c>
      <c r="K31" s="90">
        <f t="shared" si="14"/>
        <v>2035.9785300000003</v>
      </c>
      <c r="L31" s="64">
        <f t="shared" si="14"/>
        <v>1256.998</v>
      </c>
      <c r="M31" s="90">
        <f t="shared" si="14"/>
        <v>907.2</v>
      </c>
      <c r="N31" s="90">
        <f t="shared" si="14"/>
        <v>0</v>
      </c>
      <c r="O31" s="91">
        <f t="shared" si="14"/>
        <v>349.798</v>
      </c>
      <c r="P31" s="92"/>
      <c r="Q31" s="107"/>
      <c r="R31" s="108"/>
      <c r="S31" s="109"/>
      <c r="T31" s="65"/>
      <c r="U31" s="65"/>
      <c r="V31" s="65"/>
      <c r="W31" s="65"/>
      <c r="X31" s="65"/>
    </row>
    <row r="32" spans="1:24">
      <c r="A32" s="65"/>
      <c r="B32" s="65"/>
      <c r="C32" s="168"/>
      <c r="D32" s="168"/>
      <c r="E32" s="168"/>
      <c r="F32" s="168"/>
      <c r="G32" s="168"/>
      <c r="H32" s="56"/>
      <c r="I32" s="93"/>
      <c r="J32" s="93"/>
      <c r="K32" s="93"/>
      <c r="L32" s="93"/>
      <c r="M32" s="93"/>
      <c r="N32" s="93"/>
      <c r="O32" s="93"/>
      <c r="P32" s="65"/>
      <c r="Q32" s="65"/>
      <c r="R32" s="65"/>
      <c r="S32" s="65"/>
      <c r="T32" s="65"/>
      <c r="U32" s="65"/>
      <c r="V32" s="65"/>
      <c r="W32" s="65"/>
      <c r="X32" s="65"/>
    </row>
    <row r="33" spans="1:24">
      <c r="A33" s="65"/>
      <c r="B33" s="65"/>
      <c r="C33" s="168"/>
      <c r="D33" s="168"/>
      <c r="E33" s="168"/>
      <c r="F33" s="168"/>
      <c r="G33" s="168"/>
      <c r="H33" s="56"/>
      <c r="I33" s="93"/>
      <c r="J33" s="93"/>
      <c r="K33" s="93"/>
      <c r="L33" s="93"/>
      <c r="M33" s="93"/>
      <c r="N33" s="93"/>
      <c r="O33" s="93"/>
      <c r="P33" s="65"/>
      <c r="Q33" s="65"/>
      <c r="R33" s="65"/>
      <c r="S33" s="65"/>
      <c r="T33" s="65"/>
      <c r="U33" s="65"/>
      <c r="V33" s="65"/>
      <c r="W33" s="65"/>
      <c r="X33" s="65"/>
    </row>
    <row r="34" spans="1:24">
      <c r="A34" s="65"/>
      <c r="B34" s="65"/>
      <c r="C34" s="168"/>
      <c r="D34" s="168"/>
      <c r="E34" s="168"/>
      <c r="F34" s="168"/>
      <c r="G34" s="168"/>
      <c r="H34" s="56"/>
      <c r="I34" s="93"/>
      <c r="J34" s="93"/>
      <c r="K34" s="93"/>
      <c r="L34" s="93"/>
      <c r="M34" s="93"/>
      <c r="N34" s="93"/>
      <c r="O34" s="93"/>
      <c r="P34" s="65"/>
      <c r="Q34" s="65"/>
      <c r="R34" s="65"/>
      <c r="S34" s="65"/>
      <c r="T34" s="65"/>
      <c r="U34" s="65"/>
      <c r="V34" s="65"/>
      <c r="W34" s="65"/>
      <c r="X34" s="65"/>
    </row>
    <row r="35" spans="1:24">
      <c r="A35" s="65"/>
      <c r="B35" s="65"/>
      <c r="C35" s="168"/>
      <c r="D35" s="168"/>
      <c r="E35" s="168"/>
      <c r="F35" s="168"/>
      <c r="G35" s="168"/>
      <c r="H35" s="56"/>
      <c r="I35" s="93"/>
      <c r="J35" s="93"/>
      <c r="K35" s="93"/>
      <c r="L35" s="93"/>
      <c r="M35" s="93"/>
      <c r="N35" s="93"/>
      <c r="O35" s="93"/>
      <c r="P35" s="65"/>
      <c r="Q35" s="65"/>
      <c r="R35" s="65"/>
      <c r="S35" s="65"/>
      <c r="T35" s="65"/>
      <c r="U35" s="65"/>
      <c r="V35" s="65"/>
      <c r="W35" s="65"/>
      <c r="X35" s="65"/>
    </row>
    <row r="36" spans="1:24">
      <c r="A36" s="65"/>
      <c r="B36" s="65"/>
      <c r="C36" s="168"/>
      <c r="D36" s="168"/>
      <c r="E36" s="168"/>
      <c r="F36" s="168"/>
      <c r="G36" s="168"/>
      <c r="H36" s="56"/>
      <c r="I36" s="93"/>
      <c r="J36" s="93"/>
      <c r="K36" s="93"/>
      <c r="L36" s="93"/>
      <c r="M36" s="93"/>
      <c r="N36" s="93"/>
      <c r="O36" s="93"/>
      <c r="P36" s="65"/>
      <c r="Q36" s="65"/>
      <c r="R36" s="65"/>
      <c r="S36" s="65"/>
      <c r="T36" s="65"/>
      <c r="U36" s="65"/>
      <c r="V36" s="65"/>
      <c r="W36" s="65"/>
      <c r="X36" s="65"/>
    </row>
    <row r="37" spans="1:24">
      <c r="A37" s="65"/>
      <c r="B37" s="65"/>
      <c r="C37" s="168"/>
      <c r="D37" s="168"/>
      <c r="E37" s="168"/>
      <c r="F37" s="168"/>
      <c r="G37" s="168"/>
      <c r="H37" s="56"/>
      <c r="I37" s="93"/>
      <c r="J37" s="93"/>
      <c r="K37" s="93"/>
      <c r="L37" s="93"/>
      <c r="M37" s="93"/>
      <c r="N37" s="93"/>
      <c r="O37" s="93"/>
      <c r="P37" s="65"/>
      <c r="Q37" s="65"/>
      <c r="R37" s="65"/>
      <c r="S37" s="65"/>
      <c r="T37" s="65"/>
      <c r="U37" s="65"/>
      <c r="V37" s="65"/>
      <c r="W37" s="65"/>
      <c r="X37" s="65"/>
    </row>
    <row r="38" spans="1:24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</row>
    <row r="39" spans="1:24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</row>
    <row r="40" spans="1:24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</row>
    <row r="41" spans="1:24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</row>
  </sheetData>
  <mergeCells count="55">
    <mergeCell ref="P2:S2"/>
    <mergeCell ref="C10:G10"/>
    <mergeCell ref="C11:G11"/>
    <mergeCell ref="C12:G12"/>
    <mergeCell ref="H12:K12"/>
    <mergeCell ref="L12:O12"/>
    <mergeCell ref="L8:L9"/>
    <mergeCell ref="M8:M9"/>
    <mergeCell ref="N8:N9"/>
    <mergeCell ref="O8:O9"/>
    <mergeCell ref="P6:P9"/>
    <mergeCell ref="Q6:Q9"/>
    <mergeCell ref="R4:R9"/>
    <mergeCell ref="S4:S9"/>
    <mergeCell ref="P4:Q5"/>
    <mergeCell ref="C13:G13"/>
    <mergeCell ref="C14:G14"/>
    <mergeCell ref="C15:G15"/>
    <mergeCell ref="C16:G16"/>
    <mergeCell ref="H16:K16"/>
    <mergeCell ref="L16:O16"/>
    <mergeCell ref="C17:G17"/>
    <mergeCell ref="C18:G18"/>
    <mergeCell ref="C19:G19"/>
    <mergeCell ref="C20:G20"/>
    <mergeCell ref="C21:G21"/>
    <mergeCell ref="C22:G22"/>
    <mergeCell ref="C23:G23"/>
    <mergeCell ref="C24:G24"/>
    <mergeCell ref="H24:K24"/>
    <mergeCell ref="L24:O24"/>
    <mergeCell ref="C25:G25"/>
    <mergeCell ref="C26:G26"/>
    <mergeCell ref="C27:G27"/>
    <mergeCell ref="H27:K27"/>
    <mergeCell ref="L27:O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B4:B9"/>
    <mergeCell ref="H8:H9"/>
    <mergeCell ref="I8:I9"/>
    <mergeCell ref="J8:J9"/>
    <mergeCell ref="K8:K9"/>
    <mergeCell ref="C4:G9"/>
    <mergeCell ref="H4:O5"/>
    <mergeCell ref="H6:K7"/>
    <mergeCell ref="L6:O7"/>
  </mergeCells>
  <pageMargins left="0.25" right="0.25" top="0.75" bottom="0.75" header="0.3" footer="0.3"/>
  <pageSetup paperSize="9" scale="4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zoomScale="85" zoomScaleNormal="85" zoomScalePageLayoutView="60" workbookViewId="0">
      <selection activeCell="H31" sqref="H31"/>
    </sheetView>
  </sheetViews>
  <sheetFormatPr defaultColWidth="9.140625" defaultRowHeight="15"/>
  <cols>
    <col min="1" max="1" width="7.7109375" style="55" customWidth="1"/>
    <col min="2" max="2" width="5.140625" style="55" customWidth="1"/>
    <col min="3" max="6" width="9.140625" style="55"/>
    <col min="7" max="7" width="9.85546875" style="55" customWidth="1"/>
    <col min="8" max="8" width="14.7109375" style="55" customWidth="1"/>
    <col min="9" max="9" width="14.42578125" style="55" customWidth="1"/>
    <col min="10" max="10" width="16" style="55" customWidth="1"/>
    <col min="11" max="11" width="15.5703125" style="55" customWidth="1"/>
    <col min="12" max="12" width="12" style="55" customWidth="1"/>
    <col min="13" max="13" width="16.140625" style="55" customWidth="1"/>
    <col min="14" max="14" width="16.7109375" style="55" customWidth="1"/>
    <col min="15" max="15" width="17.7109375" style="55" customWidth="1"/>
    <col min="16" max="16" width="31.7109375" style="55" customWidth="1"/>
    <col min="17" max="17" width="31" style="55" customWidth="1"/>
    <col min="18" max="18" width="23.140625" style="55" customWidth="1"/>
    <col min="19" max="19" width="15.140625" style="55" customWidth="1"/>
    <col min="20" max="16384" width="9.140625" style="55"/>
  </cols>
  <sheetData>
    <row r="2" spans="2:24">
      <c r="P2" s="200" t="s">
        <v>59</v>
      </c>
      <c r="Q2" s="200"/>
      <c r="R2" s="200"/>
      <c r="S2" s="200"/>
      <c r="T2" s="65"/>
      <c r="U2" s="65"/>
      <c r="V2" s="65"/>
      <c r="W2" s="65"/>
      <c r="X2" s="65"/>
    </row>
    <row r="3" spans="2:24">
      <c r="T3" s="65"/>
      <c r="U3" s="65"/>
      <c r="V3" s="65"/>
      <c r="W3" s="65"/>
      <c r="X3" s="65"/>
    </row>
    <row r="4" spans="2:24" ht="15" customHeight="1">
      <c r="B4" s="169"/>
      <c r="C4" s="149" t="s">
        <v>1</v>
      </c>
      <c r="D4" s="150"/>
      <c r="E4" s="150"/>
      <c r="F4" s="150"/>
      <c r="G4" s="150"/>
      <c r="H4" s="155" t="s">
        <v>2</v>
      </c>
      <c r="I4" s="150"/>
      <c r="J4" s="150"/>
      <c r="K4" s="150"/>
      <c r="L4" s="150"/>
      <c r="M4" s="150"/>
      <c r="N4" s="150"/>
      <c r="O4" s="156"/>
      <c r="P4" s="155" t="s">
        <v>3</v>
      </c>
      <c r="Q4" s="156"/>
      <c r="R4" s="201" t="s">
        <v>4</v>
      </c>
      <c r="S4" s="146" t="s">
        <v>5</v>
      </c>
      <c r="T4" s="65"/>
      <c r="U4" s="65"/>
      <c r="V4" s="65"/>
      <c r="W4" s="65"/>
      <c r="X4" s="65"/>
    </row>
    <row r="5" spans="2:24">
      <c r="B5" s="170"/>
      <c r="C5" s="151"/>
      <c r="D5" s="152"/>
      <c r="E5" s="152"/>
      <c r="F5" s="152"/>
      <c r="G5" s="152"/>
      <c r="H5" s="157"/>
      <c r="I5" s="158"/>
      <c r="J5" s="158"/>
      <c r="K5" s="158"/>
      <c r="L5" s="158"/>
      <c r="M5" s="158"/>
      <c r="N5" s="158"/>
      <c r="O5" s="159"/>
      <c r="P5" s="157"/>
      <c r="Q5" s="159"/>
      <c r="R5" s="202"/>
      <c r="S5" s="147"/>
      <c r="T5" s="65"/>
      <c r="U5" s="65"/>
      <c r="V5" s="65"/>
      <c r="W5" s="65"/>
      <c r="X5" s="65"/>
    </row>
    <row r="6" spans="2:24" ht="15" customHeight="1">
      <c r="B6" s="170"/>
      <c r="C6" s="151"/>
      <c r="D6" s="152"/>
      <c r="E6" s="152"/>
      <c r="F6" s="152"/>
      <c r="G6" s="152"/>
      <c r="H6" s="160" t="s">
        <v>6</v>
      </c>
      <c r="I6" s="161"/>
      <c r="J6" s="161"/>
      <c r="K6" s="162"/>
      <c r="L6" s="155" t="s">
        <v>7</v>
      </c>
      <c r="M6" s="150"/>
      <c r="N6" s="150"/>
      <c r="O6" s="156"/>
      <c r="P6" s="201" t="s">
        <v>8</v>
      </c>
      <c r="Q6" s="146" t="s">
        <v>9</v>
      </c>
      <c r="R6" s="202"/>
      <c r="S6" s="147"/>
      <c r="T6" s="65"/>
      <c r="U6" s="65"/>
      <c r="V6" s="65"/>
      <c r="W6" s="65"/>
      <c r="X6" s="65"/>
    </row>
    <row r="7" spans="2:24" ht="10.5" customHeight="1">
      <c r="B7" s="170"/>
      <c r="C7" s="151"/>
      <c r="D7" s="152"/>
      <c r="E7" s="152"/>
      <c r="F7" s="152"/>
      <c r="G7" s="152"/>
      <c r="H7" s="163"/>
      <c r="I7" s="164"/>
      <c r="J7" s="164"/>
      <c r="K7" s="165"/>
      <c r="L7" s="166"/>
      <c r="M7" s="154"/>
      <c r="N7" s="154"/>
      <c r="O7" s="167"/>
      <c r="P7" s="202"/>
      <c r="Q7" s="147"/>
      <c r="R7" s="202"/>
      <c r="S7" s="147"/>
      <c r="T7" s="65"/>
      <c r="U7" s="65"/>
      <c r="V7" s="65"/>
      <c r="W7" s="65"/>
      <c r="X7" s="65"/>
    </row>
    <row r="8" spans="2:24">
      <c r="B8" s="170"/>
      <c r="C8" s="151"/>
      <c r="D8" s="152"/>
      <c r="E8" s="152"/>
      <c r="F8" s="152"/>
      <c r="G8" s="152"/>
      <c r="H8" s="172" t="s">
        <v>10</v>
      </c>
      <c r="I8" s="164" t="s">
        <v>11</v>
      </c>
      <c r="J8" s="164" t="s">
        <v>12</v>
      </c>
      <c r="K8" s="165" t="s">
        <v>13</v>
      </c>
      <c r="L8" s="172" t="s">
        <v>10</v>
      </c>
      <c r="M8" s="164" t="s">
        <v>11</v>
      </c>
      <c r="N8" s="164" t="s">
        <v>12</v>
      </c>
      <c r="O8" s="165" t="s">
        <v>13</v>
      </c>
      <c r="P8" s="202"/>
      <c r="Q8" s="147"/>
      <c r="R8" s="202"/>
      <c r="S8" s="147"/>
      <c r="T8" s="65"/>
      <c r="U8" s="65"/>
      <c r="V8" s="65"/>
      <c r="W8" s="65"/>
      <c r="X8" s="65"/>
    </row>
    <row r="9" spans="2:24" ht="28.5" customHeight="1">
      <c r="B9" s="171"/>
      <c r="C9" s="153"/>
      <c r="D9" s="154"/>
      <c r="E9" s="154"/>
      <c r="F9" s="154"/>
      <c r="G9" s="154"/>
      <c r="H9" s="172"/>
      <c r="I9" s="164"/>
      <c r="J9" s="164"/>
      <c r="K9" s="165"/>
      <c r="L9" s="172"/>
      <c r="M9" s="164"/>
      <c r="N9" s="164"/>
      <c r="O9" s="165"/>
      <c r="P9" s="203"/>
      <c r="Q9" s="148"/>
      <c r="R9" s="203"/>
      <c r="S9" s="148"/>
      <c r="T9" s="65"/>
      <c r="U9" s="65"/>
      <c r="V9" s="65"/>
      <c r="W9" s="65"/>
      <c r="X9" s="65"/>
    </row>
    <row r="10" spans="2:24" ht="27.75" customHeight="1">
      <c r="B10" s="57"/>
      <c r="C10" s="183" t="s">
        <v>14</v>
      </c>
      <c r="D10" s="184"/>
      <c r="E10" s="184"/>
      <c r="F10" s="184"/>
      <c r="G10" s="184"/>
      <c r="H10" s="58">
        <f>H11</f>
        <v>8960.61</v>
      </c>
      <c r="I10" s="66">
        <f t="shared" ref="I10:L10" si="0">I11</f>
        <v>241.93647000000001</v>
      </c>
      <c r="J10" s="66">
        <f t="shared" si="0"/>
        <v>7822.6125300000003</v>
      </c>
      <c r="K10" s="67">
        <f t="shared" si="0"/>
        <v>896.06100000000004</v>
      </c>
      <c r="L10" s="68">
        <f t="shared" si="0"/>
        <v>0</v>
      </c>
      <c r="M10" s="69">
        <f t="shared" ref="M10:O10" si="1">M11</f>
        <v>0</v>
      </c>
      <c r="N10" s="69">
        <f t="shared" si="1"/>
        <v>0</v>
      </c>
      <c r="O10" s="70">
        <f t="shared" si="1"/>
        <v>0</v>
      </c>
      <c r="P10" s="71"/>
      <c r="Q10" s="94"/>
      <c r="R10" s="95"/>
      <c r="S10" s="96"/>
      <c r="T10" s="65"/>
      <c r="U10" s="65"/>
      <c r="V10" s="65"/>
      <c r="W10" s="65"/>
      <c r="X10" s="65"/>
    </row>
    <row r="11" spans="2:24" ht="34.5" customHeight="1">
      <c r="B11" s="57"/>
      <c r="C11" s="185" t="s">
        <v>15</v>
      </c>
      <c r="D11" s="186"/>
      <c r="E11" s="186"/>
      <c r="F11" s="186"/>
      <c r="G11" s="186"/>
      <c r="H11" s="59">
        <f>H13</f>
        <v>8960.61</v>
      </c>
      <c r="I11" s="72">
        <f t="shared" ref="I11:O11" si="2">I13</f>
        <v>241.93647000000001</v>
      </c>
      <c r="J11" s="72">
        <f t="shared" si="2"/>
        <v>7822.6125300000003</v>
      </c>
      <c r="K11" s="73">
        <f t="shared" si="2"/>
        <v>896.06100000000004</v>
      </c>
      <c r="L11" s="59">
        <f t="shared" si="2"/>
        <v>0</v>
      </c>
      <c r="M11" s="72">
        <f t="shared" si="2"/>
        <v>0</v>
      </c>
      <c r="N11" s="72">
        <f t="shared" si="2"/>
        <v>0</v>
      </c>
      <c r="O11" s="73">
        <f t="shared" si="2"/>
        <v>0</v>
      </c>
      <c r="P11" s="71"/>
      <c r="Q11" s="94"/>
      <c r="R11" s="95"/>
      <c r="S11" s="96"/>
      <c r="T11" s="65"/>
      <c r="U11" s="65"/>
      <c r="V11" s="65"/>
      <c r="W11" s="65"/>
      <c r="X11" s="65"/>
    </row>
    <row r="12" spans="2:24" ht="15.75" customHeight="1">
      <c r="B12" s="57"/>
      <c r="C12" s="179" t="s">
        <v>16</v>
      </c>
      <c r="D12" s="180"/>
      <c r="E12" s="180"/>
      <c r="F12" s="180"/>
      <c r="G12" s="180"/>
      <c r="H12" s="163"/>
      <c r="I12" s="164"/>
      <c r="J12" s="164"/>
      <c r="K12" s="165"/>
      <c r="L12" s="187"/>
      <c r="M12" s="188"/>
      <c r="N12" s="188"/>
      <c r="O12" s="189"/>
      <c r="P12" s="71"/>
      <c r="Q12" s="94"/>
      <c r="R12" s="95"/>
      <c r="S12" s="96"/>
      <c r="T12" s="65"/>
      <c r="U12" s="65"/>
      <c r="V12" s="65"/>
      <c r="W12" s="65"/>
      <c r="X12" s="65"/>
    </row>
    <row r="13" spans="2:24" ht="39.75" customHeight="1">
      <c r="B13" s="57"/>
      <c r="C13" s="181" t="s">
        <v>17</v>
      </c>
      <c r="D13" s="182"/>
      <c r="E13" s="182"/>
      <c r="F13" s="182"/>
      <c r="G13" s="182"/>
      <c r="H13" s="59">
        <f>SUM(I13:K13)</f>
        <v>8960.61</v>
      </c>
      <c r="I13" s="74">
        <v>241.93647000000001</v>
      </c>
      <c r="J13" s="74">
        <v>7822.6125300000003</v>
      </c>
      <c r="K13" s="74">
        <v>896.06100000000004</v>
      </c>
      <c r="L13" s="75">
        <f>SUM(M13:O13)</f>
        <v>0</v>
      </c>
      <c r="M13" s="76">
        <v>0</v>
      </c>
      <c r="N13" s="76">
        <v>0</v>
      </c>
      <c r="O13" s="77">
        <v>0</v>
      </c>
      <c r="P13" s="71" t="s">
        <v>43</v>
      </c>
      <c r="Q13" s="94"/>
      <c r="R13" s="95"/>
      <c r="S13" s="96"/>
      <c r="T13" s="65"/>
      <c r="U13" s="65"/>
      <c r="V13" s="65"/>
      <c r="W13" s="65"/>
      <c r="X13" s="65"/>
    </row>
    <row r="14" spans="2:24">
      <c r="B14" s="57"/>
      <c r="C14" s="183" t="s">
        <v>19</v>
      </c>
      <c r="D14" s="184"/>
      <c r="E14" s="184"/>
      <c r="F14" s="184"/>
      <c r="G14" s="184"/>
      <c r="H14" s="58">
        <f>H15</f>
        <v>7719.6175299999995</v>
      </c>
      <c r="I14" s="66">
        <f t="shared" ref="I14:L14" si="3">I15</f>
        <v>3879.7</v>
      </c>
      <c r="J14" s="66"/>
      <c r="K14" s="67">
        <f t="shared" si="3"/>
        <v>1139.9175300000002</v>
      </c>
      <c r="L14" s="68">
        <f t="shared" si="3"/>
        <v>1256.998</v>
      </c>
      <c r="M14" s="69">
        <f t="shared" ref="M14:O14" si="4">M15</f>
        <v>907.2</v>
      </c>
      <c r="N14" s="69"/>
      <c r="O14" s="70">
        <f t="shared" si="4"/>
        <v>349.798</v>
      </c>
      <c r="P14" s="71"/>
      <c r="Q14" s="94"/>
      <c r="R14" s="95"/>
      <c r="S14" s="96"/>
      <c r="T14" s="65"/>
      <c r="U14" s="65"/>
      <c r="V14" s="65"/>
      <c r="W14" s="65"/>
      <c r="X14" s="65"/>
    </row>
    <row r="15" spans="2:24">
      <c r="B15" s="57"/>
      <c r="C15" s="185" t="s">
        <v>20</v>
      </c>
      <c r="D15" s="186"/>
      <c r="E15" s="186"/>
      <c r="F15" s="186"/>
      <c r="G15" s="186"/>
      <c r="H15" s="59">
        <f>SUM(H17:H21)</f>
        <v>7719.6175299999995</v>
      </c>
      <c r="I15" s="72">
        <f t="shared" ref="I15:L15" si="5">SUM(I17:I21)</f>
        <v>3879.7</v>
      </c>
      <c r="J15" s="72"/>
      <c r="K15" s="73">
        <f t="shared" si="5"/>
        <v>1139.9175300000002</v>
      </c>
      <c r="L15" s="75">
        <f t="shared" si="5"/>
        <v>1256.998</v>
      </c>
      <c r="M15" s="78">
        <f t="shared" ref="M15:O15" si="6">SUM(M17:M21)</f>
        <v>907.2</v>
      </c>
      <c r="N15" s="78"/>
      <c r="O15" s="79">
        <f t="shared" si="6"/>
        <v>349.798</v>
      </c>
      <c r="P15" s="71"/>
      <c r="Q15" s="94"/>
      <c r="R15" s="95"/>
      <c r="S15" s="96"/>
      <c r="T15" s="65"/>
      <c r="U15" s="65"/>
      <c r="V15" s="65"/>
      <c r="W15" s="65"/>
      <c r="X15" s="65"/>
    </row>
    <row r="16" spans="2:24">
      <c r="B16" s="57"/>
      <c r="C16" s="179" t="s">
        <v>16</v>
      </c>
      <c r="D16" s="180"/>
      <c r="E16" s="180"/>
      <c r="F16" s="180"/>
      <c r="G16" s="180"/>
      <c r="H16" s="197"/>
      <c r="I16" s="198"/>
      <c r="J16" s="198"/>
      <c r="K16" s="199"/>
      <c r="L16" s="192"/>
      <c r="M16" s="193"/>
      <c r="N16" s="193"/>
      <c r="O16" s="194"/>
      <c r="P16" s="71"/>
      <c r="Q16" s="94"/>
      <c r="R16" s="95"/>
      <c r="S16" s="96"/>
      <c r="T16" s="65"/>
      <c r="U16" s="65"/>
      <c r="V16" s="65"/>
      <c r="W16" s="65"/>
      <c r="X16" s="65"/>
    </row>
    <row r="17" spans="1:24" ht="73.5" customHeight="1">
      <c r="B17" s="57"/>
      <c r="C17" s="181" t="s">
        <v>21</v>
      </c>
      <c r="D17" s="182"/>
      <c r="E17" s="182"/>
      <c r="F17" s="182"/>
      <c r="G17" s="182"/>
      <c r="H17" s="59">
        <f t="shared" ref="H17:H21" si="7">SUM(I17:K17)</f>
        <v>3999.8</v>
      </c>
      <c r="I17" s="74">
        <v>3000.1</v>
      </c>
      <c r="J17" s="74">
        <v>0</v>
      </c>
      <c r="K17" s="74">
        <v>999.7</v>
      </c>
      <c r="L17" s="75">
        <f t="shared" ref="L17:L21" si="8">SUM(M17:O17)</f>
        <v>1256.998</v>
      </c>
      <c r="M17" s="74">
        <v>907.2</v>
      </c>
      <c r="N17" s="74"/>
      <c r="O17" s="74">
        <v>349.798</v>
      </c>
      <c r="P17" s="80" t="s">
        <v>22</v>
      </c>
      <c r="Q17" s="97"/>
      <c r="R17" s="98"/>
      <c r="S17" s="96"/>
      <c r="T17" s="65"/>
      <c r="U17" s="65"/>
      <c r="V17" s="65"/>
      <c r="W17" s="65"/>
      <c r="X17" s="65"/>
    </row>
    <row r="18" spans="1:24" ht="73.5" customHeight="1">
      <c r="B18" s="57"/>
      <c r="C18" s="181" t="s">
        <v>44</v>
      </c>
      <c r="D18" s="182"/>
      <c r="E18" s="182"/>
      <c r="F18" s="182"/>
      <c r="G18" s="205"/>
      <c r="H18" s="59">
        <f t="shared" si="7"/>
        <v>205.56700999999998</v>
      </c>
      <c r="I18" s="74">
        <v>94.8</v>
      </c>
      <c r="J18" s="74">
        <v>104.6</v>
      </c>
      <c r="K18" s="74">
        <v>6.1670100000000003</v>
      </c>
      <c r="L18" s="75">
        <f t="shared" si="8"/>
        <v>0</v>
      </c>
      <c r="M18" s="74">
        <v>0</v>
      </c>
      <c r="N18" s="74">
        <v>0</v>
      </c>
      <c r="O18" s="74">
        <v>0</v>
      </c>
      <c r="P18" s="71" t="s">
        <v>45</v>
      </c>
      <c r="Q18" s="99"/>
      <c r="R18" s="98"/>
      <c r="S18" s="96"/>
      <c r="T18" s="65"/>
      <c r="U18" s="65"/>
      <c r="V18" s="65"/>
      <c r="W18" s="65"/>
      <c r="X18" s="65"/>
    </row>
    <row r="19" spans="1:24" ht="73.5" customHeight="1">
      <c r="B19" s="57"/>
      <c r="C19" s="181" t="s">
        <v>46</v>
      </c>
      <c r="D19" s="182"/>
      <c r="E19" s="182"/>
      <c r="F19" s="182"/>
      <c r="G19" s="205"/>
      <c r="H19" s="59">
        <f t="shared" si="7"/>
        <v>425.90000000000003</v>
      </c>
      <c r="I19" s="74">
        <v>404.6</v>
      </c>
      <c r="J19" s="74">
        <v>0</v>
      </c>
      <c r="K19" s="74">
        <v>21.3</v>
      </c>
      <c r="L19" s="75">
        <f t="shared" si="8"/>
        <v>0</v>
      </c>
      <c r="M19" s="74">
        <v>0</v>
      </c>
      <c r="N19" s="74">
        <v>0</v>
      </c>
      <c r="O19" s="74">
        <v>0</v>
      </c>
      <c r="P19" s="71" t="s">
        <v>45</v>
      </c>
      <c r="Q19" s="99"/>
      <c r="R19" s="98"/>
      <c r="S19" s="96"/>
      <c r="T19" s="65"/>
      <c r="U19" s="65"/>
      <c r="V19" s="65"/>
      <c r="W19" s="65"/>
      <c r="X19" s="65"/>
    </row>
    <row r="20" spans="1:24" ht="57.75" customHeight="1">
      <c r="B20" s="57"/>
      <c r="C20" s="181" t="s">
        <v>47</v>
      </c>
      <c r="D20" s="182"/>
      <c r="E20" s="182"/>
      <c r="F20" s="182"/>
      <c r="G20" s="205"/>
      <c r="H20" s="59">
        <f t="shared" si="7"/>
        <v>2758.35052</v>
      </c>
      <c r="I20" s="74">
        <v>80.2</v>
      </c>
      <c r="J20" s="74">
        <v>2595.4</v>
      </c>
      <c r="K20" s="74">
        <v>82.750519999999995</v>
      </c>
      <c r="L20" s="75">
        <f t="shared" si="8"/>
        <v>0</v>
      </c>
      <c r="M20" s="74">
        <v>0</v>
      </c>
      <c r="N20" s="74">
        <v>0</v>
      </c>
      <c r="O20" s="74">
        <v>0</v>
      </c>
      <c r="P20" s="71" t="s">
        <v>48</v>
      </c>
      <c r="Q20" s="99"/>
      <c r="R20" s="98"/>
      <c r="S20" s="96"/>
      <c r="T20" s="65"/>
      <c r="U20" s="65"/>
      <c r="V20" s="65"/>
      <c r="W20" s="65"/>
      <c r="X20" s="65"/>
    </row>
    <row r="21" spans="1:24" ht="87" customHeight="1">
      <c r="B21" s="57"/>
      <c r="C21" s="181" t="s">
        <v>28</v>
      </c>
      <c r="D21" s="182"/>
      <c r="E21" s="182"/>
      <c r="F21" s="182"/>
      <c r="G21" s="182"/>
      <c r="H21" s="59">
        <f t="shared" si="7"/>
        <v>330</v>
      </c>
      <c r="I21" s="74">
        <v>300</v>
      </c>
      <c r="J21" s="74">
        <v>0</v>
      </c>
      <c r="K21" s="74">
        <v>30</v>
      </c>
      <c r="L21" s="75">
        <f t="shared" si="8"/>
        <v>0</v>
      </c>
      <c r="M21" s="74">
        <v>0</v>
      </c>
      <c r="N21" s="74">
        <v>0</v>
      </c>
      <c r="O21" s="74">
        <v>0</v>
      </c>
      <c r="P21" s="80" t="s">
        <v>49</v>
      </c>
      <c r="Q21" s="100"/>
      <c r="R21" s="95"/>
      <c r="S21" s="96"/>
      <c r="T21" s="65"/>
      <c r="U21" s="65"/>
      <c r="V21" s="65"/>
      <c r="W21" s="65"/>
      <c r="X21" s="65"/>
    </row>
    <row r="22" spans="1:24">
      <c r="B22" s="57"/>
      <c r="C22" s="195" t="s">
        <v>30</v>
      </c>
      <c r="D22" s="196"/>
      <c r="E22" s="196"/>
      <c r="F22" s="196"/>
      <c r="G22" s="196"/>
      <c r="H22" s="58">
        <f>H23+H26</f>
        <v>5530.5117200000004</v>
      </c>
      <c r="I22" s="66">
        <f t="shared" ref="I22:N22" si="9">I23+I26</f>
        <v>1155.3153500000001</v>
      </c>
      <c r="J22" s="66">
        <f t="shared" si="9"/>
        <v>4375.1963699999997</v>
      </c>
      <c r="K22" s="67"/>
      <c r="L22" s="58">
        <f t="shared" si="9"/>
        <v>0</v>
      </c>
      <c r="M22" s="66">
        <f t="shared" si="9"/>
        <v>0</v>
      </c>
      <c r="N22" s="66">
        <f t="shared" si="9"/>
        <v>0</v>
      </c>
      <c r="O22" s="67"/>
      <c r="P22" s="71"/>
      <c r="Q22" s="94"/>
      <c r="R22" s="95"/>
      <c r="S22" s="96"/>
      <c r="T22" s="65"/>
      <c r="U22" s="65"/>
      <c r="V22" s="65"/>
      <c r="W22" s="65"/>
      <c r="X22" s="65"/>
    </row>
    <row r="23" spans="1:24">
      <c r="B23" s="57"/>
      <c r="C23" s="177" t="s">
        <v>31</v>
      </c>
      <c r="D23" s="178"/>
      <c r="E23" s="178"/>
      <c r="F23" s="178"/>
      <c r="G23" s="178"/>
      <c r="H23" s="59">
        <f>H25</f>
        <v>2234.1070799999998</v>
      </c>
      <c r="I23" s="72">
        <f t="shared" ref="I23:J23" si="10">I25</f>
        <v>67.023210000000006</v>
      </c>
      <c r="J23" s="72">
        <f t="shared" si="10"/>
        <v>2167.0838699999999</v>
      </c>
      <c r="K23" s="73"/>
      <c r="L23" s="75">
        <f>L25</f>
        <v>0</v>
      </c>
      <c r="M23" s="78">
        <f t="shared" ref="M23:N23" si="11">M25</f>
        <v>0</v>
      </c>
      <c r="N23" s="78">
        <f t="shared" si="11"/>
        <v>0</v>
      </c>
      <c r="O23" s="79"/>
      <c r="P23" s="71"/>
      <c r="Q23" s="94"/>
      <c r="R23" s="95"/>
      <c r="S23" s="96"/>
      <c r="T23" s="65"/>
      <c r="U23" s="65"/>
      <c r="V23" s="65"/>
      <c r="W23" s="65"/>
      <c r="X23" s="65"/>
    </row>
    <row r="24" spans="1:24">
      <c r="B24" s="57"/>
      <c r="C24" s="179" t="s">
        <v>16</v>
      </c>
      <c r="D24" s="180"/>
      <c r="E24" s="180"/>
      <c r="F24" s="180"/>
      <c r="G24" s="180"/>
      <c r="H24" s="163"/>
      <c r="I24" s="164"/>
      <c r="J24" s="164"/>
      <c r="K24" s="165"/>
      <c r="L24" s="187"/>
      <c r="M24" s="188"/>
      <c r="N24" s="188"/>
      <c r="O24" s="189"/>
      <c r="P24" s="71"/>
      <c r="Q24" s="94"/>
      <c r="R24" s="95"/>
      <c r="S24" s="96"/>
      <c r="T24" s="65"/>
      <c r="U24" s="65"/>
      <c r="V24" s="65"/>
      <c r="W24" s="65"/>
      <c r="X24" s="65"/>
    </row>
    <row r="25" spans="1:24" ht="99" customHeight="1">
      <c r="B25" s="57"/>
      <c r="C25" s="190" t="s">
        <v>50</v>
      </c>
      <c r="D25" s="191"/>
      <c r="E25" s="191"/>
      <c r="F25" s="191"/>
      <c r="G25" s="191"/>
      <c r="H25" s="60">
        <f>SUM(I25:K25)</f>
        <v>2234.1070799999998</v>
      </c>
      <c r="I25" s="74">
        <v>67.023210000000006</v>
      </c>
      <c r="J25" s="74">
        <v>2167.0838699999999</v>
      </c>
      <c r="K25" s="74">
        <v>0</v>
      </c>
      <c r="L25" s="81">
        <f>SUM(M25:O25)</f>
        <v>0</v>
      </c>
      <c r="M25" s="82">
        <v>0</v>
      </c>
      <c r="N25" s="82">
        <v>0</v>
      </c>
      <c r="O25" s="82">
        <v>0</v>
      </c>
      <c r="P25" s="71" t="s">
        <v>51</v>
      </c>
      <c r="Q25" s="99"/>
      <c r="R25" s="98"/>
      <c r="S25" s="96"/>
      <c r="T25" s="65"/>
      <c r="U25" s="65"/>
      <c r="V25" s="65"/>
      <c r="W25" s="65"/>
      <c r="X25" s="65"/>
    </row>
    <row r="26" spans="1:24" ht="32.25" customHeight="1">
      <c r="B26" s="57"/>
      <c r="C26" s="177" t="s">
        <v>52</v>
      </c>
      <c r="D26" s="178"/>
      <c r="E26" s="178"/>
      <c r="F26" s="178"/>
      <c r="G26" s="178"/>
      <c r="H26" s="60">
        <f>SUM(H28:H29)</f>
        <v>3296.4046400000002</v>
      </c>
      <c r="I26" s="60">
        <f t="shared" ref="I26:L26" si="12">SUM(I28:I29)</f>
        <v>1088.29214</v>
      </c>
      <c r="J26" s="60">
        <f t="shared" si="12"/>
        <v>2208.1125000000002</v>
      </c>
      <c r="K26" s="60">
        <f t="shared" si="12"/>
        <v>0</v>
      </c>
      <c r="L26" s="81">
        <f t="shared" si="12"/>
        <v>0</v>
      </c>
      <c r="M26" s="81">
        <f t="shared" ref="M26:O26" si="13">SUM(M28:M29)</f>
        <v>0</v>
      </c>
      <c r="N26" s="81">
        <f t="shared" si="13"/>
        <v>0</v>
      </c>
      <c r="O26" s="81">
        <f t="shared" si="13"/>
        <v>0</v>
      </c>
      <c r="P26" s="71"/>
      <c r="Q26" s="94"/>
      <c r="R26" s="95"/>
      <c r="S26" s="96"/>
      <c r="T26" s="65"/>
      <c r="U26" s="65"/>
      <c r="V26" s="65"/>
      <c r="W26" s="65"/>
      <c r="X26" s="65"/>
    </row>
    <row r="27" spans="1:24">
      <c r="B27" s="57"/>
      <c r="C27" s="179" t="s">
        <v>16</v>
      </c>
      <c r="D27" s="180"/>
      <c r="E27" s="180"/>
      <c r="F27" s="180"/>
      <c r="G27" s="180"/>
      <c r="H27" s="163"/>
      <c r="I27" s="164"/>
      <c r="J27" s="164"/>
      <c r="K27" s="165"/>
      <c r="L27" s="187"/>
      <c r="M27" s="188"/>
      <c r="N27" s="188"/>
      <c r="O27" s="189"/>
      <c r="P27" s="71"/>
      <c r="Q27" s="94"/>
      <c r="R27" s="95"/>
      <c r="S27" s="96"/>
      <c r="T27" s="65"/>
      <c r="U27" s="65"/>
      <c r="V27" s="65"/>
      <c r="W27" s="65"/>
      <c r="X27" s="65"/>
    </row>
    <row r="28" spans="1:24" ht="51.75" customHeight="1">
      <c r="B28" s="57"/>
      <c r="C28" s="190" t="s">
        <v>53</v>
      </c>
      <c r="D28" s="191"/>
      <c r="E28" s="191"/>
      <c r="F28" s="191"/>
      <c r="G28" s="191"/>
      <c r="H28" s="59">
        <f>SUM(I28:K28)</f>
        <v>2276.4046400000002</v>
      </c>
      <c r="I28" s="74">
        <v>68.292140000000003</v>
      </c>
      <c r="J28" s="74">
        <v>2208.1125000000002</v>
      </c>
      <c r="K28" s="74"/>
      <c r="L28" s="75">
        <f>SUM(M28:O28)</f>
        <v>0</v>
      </c>
      <c r="M28" s="82">
        <v>0</v>
      </c>
      <c r="N28" s="82">
        <v>0</v>
      </c>
      <c r="O28" s="82">
        <v>0</v>
      </c>
      <c r="P28" s="83" t="s">
        <v>54</v>
      </c>
      <c r="Q28" s="101"/>
      <c r="R28" s="98"/>
      <c r="S28" s="96"/>
      <c r="T28" s="65"/>
      <c r="U28" s="65"/>
      <c r="V28" s="65"/>
      <c r="W28" s="65"/>
      <c r="X28" s="65"/>
    </row>
    <row r="29" spans="1:24" ht="52.5" customHeight="1">
      <c r="B29" s="61"/>
      <c r="C29" s="190" t="s">
        <v>55</v>
      </c>
      <c r="D29" s="191"/>
      <c r="E29" s="191"/>
      <c r="F29" s="191"/>
      <c r="G29" s="204"/>
      <c r="H29" s="59">
        <f>SUM(I29:K29)</f>
        <v>1020</v>
      </c>
      <c r="I29" s="74">
        <v>1020</v>
      </c>
      <c r="J29" s="74">
        <v>0</v>
      </c>
      <c r="K29" s="74">
        <v>0</v>
      </c>
      <c r="L29" s="75">
        <f>SUM(M29:O29)</f>
        <v>0</v>
      </c>
      <c r="M29" s="84">
        <v>0</v>
      </c>
      <c r="N29" s="84">
        <v>0</v>
      </c>
      <c r="O29" s="85">
        <v>0</v>
      </c>
      <c r="P29" s="83" t="s">
        <v>54</v>
      </c>
      <c r="Q29" s="102"/>
      <c r="R29" s="103"/>
      <c r="S29" s="104"/>
      <c r="T29" s="65"/>
      <c r="U29" s="65"/>
      <c r="V29" s="65"/>
      <c r="W29" s="65"/>
      <c r="X29" s="65"/>
    </row>
    <row r="30" spans="1:24">
      <c r="B30" s="61"/>
      <c r="C30" s="173"/>
      <c r="D30" s="174"/>
      <c r="E30" s="174"/>
      <c r="F30" s="174"/>
      <c r="G30" s="174"/>
      <c r="H30" s="62"/>
      <c r="I30" s="86"/>
      <c r="J30" s="86"/>
      <c r="K30" s="87"/>
      <c r="L30" s="88"/>
      <c r="M30" s="86"/>
      <c r="N30" s="86"/>
      <c r="O30" s="87"/>
      <c r="P30" s="89"/>
      <c r="Q30" s="105"/>
      <c r="R30" s="106"/>
      <c r="S30" s="104"/>
      <c r="T30" s="65"/>
      <c r="U30" s="65"/>
      <c r="V30" s="65"/>
      <c r="W30" s="65"/>
      <c r="X30" s="65"/>
    </row>
    <row r="31" spans="1:24" ht="18.75">
      <c r="B31" s="63"/>
      <c r="C31" s="175" t="s">
        <v>39</v>
      </c>
      <c r="D31" s="176"/>
      <c r="E31" s="176"/>
      <c r="F31" s="176"/>
      <c r="G31" s="176"/>
      <c r="H31" s="64">
        <f>SUM(H10,H14,H22)</f>
        <v>22210.739249999999</v>
      </c>
      <c r="I31" s="90">
        <f t="shared" ref="I31:O31" si="14">SUM(I10,I14,I22)</f>
        <v>5276.9518199999993</v>
      </c>
      <c r="J31" s="90">
        <f t="shared" si="14"/>
        <v>12197.8089</v>
      </c>
      <c r="K31" s="90">
        <f t="shared" si="14"/>
        <v>2035.9785300000003</v>
      </c>
      <c r="L31" s="64">
        <f t="shared" si="14"/>
        <v>1256.998</v>
      </c>
      <c r="M31" s="90">
        <f t="shared" si="14"/>
        <v>907.2</v>
      </c>
      <c r="N31" s="90">
        <f t="shared" si="14"/>
        <v>0</v>
      </c>
      <c r="O31" s="91">
        <f t="shared" si="14"/>
        <v>349.798</v>
      </c>
      <c r="P31" s="92"/>
      <c r="Q31" s="107"/>
      <c r="R31" s="108"/>
      <c r="S31" s="109"/>
      <c r="T31" s="65"/>
      <c r="U31" s="65"/>
      <c r="V31" s="65"/>
      <c r="W31" s="65"/>
      <c r="X31" s="65"/>
    </row>
    <row r="32" spans="1:24">
      <c r="A32" s="65"/>
      <c r="B32" s="65"/>
      <c r="C32" s="168"/>
      <c r="D32" s="168"/>
      <c r="E32" s="168"/>
      <c r="F32" s="168"/>
      <c r="G32" s="168"/>
      <c r="H32" s="56"/>
      <c r="I32" s="93"/>
      <c r="J32" s="93"/>
      <c r="K32" s="93"/>
      <c r="L32" s="93"/>
      <c r="M32" s="93"/>
      <c r="N32" s="93"/>
      <c r="O32" s="93"/>
      <c r="P32" s="65"/>
      <c r="Q32" s="65"/>
      <c r="R32" s="65"/>
      <c r="S32" s="65"/>
      <c r="T32" s="65"/>
      <c r="U32" s="65"/>
      <c r="V32" s="65"/>
      <c r="W32" s="65"/>
      <c r="X32" s="65"/>
    </row>
    <row r="33" spans="1:24">
      <c r="A33" s="65"/>
      <c r="B33" s="65"/>
      <c r="C33" s="168"/>
      <c r="D33" s="168"/>
      <c r="E33" s="168"/>
      <c r="F33" s="168"/>
      <c r="G33" s="168"/>
      <c r="H33" s="56"/>
      <c r="I33" s="93"/>
      <c r="J33" s="93"/>
      <c r="K33" s="93"/>
      <c r="L33" s="93"/>
      <c r="M33" s="93"/>
      <c r="N33" s="93"/>
      <c r="O33" s="93"/>
      <c r="P33" s="65"/>
      <c r="Q33" s="65"/>
      <c r="R33" s="65"/>
      <c r="S33" s="65"/>
      <c r="T33" s="65"/>
      <c r="U33" s="65"/>
      <c r="V33" s="65"/>
      <c r="W33" s="65"/>
      <c r="X33" s="65"/>
    </row>
    <row r="34" spans="1:24">
      <c r="A34" s="65"/>
      <c r="B34" s="65"/>
      <c r="C34" s="168"/>
      <c r="D34" s="168"/>
      <c r="E34" s="168"/>
      <c r="F34" s="168"/>
      <c r="G34" s="168"/>
      <c r="H34" s="56"/>
      <c r="I34" s="93"/>
      <c r="J34" s="93"/>
      <c r="K34" s="93"/>
      <c r="L34" s="93"/>
      <c r="M34" s="93"/>
      <c r="N34" s="93"/>
      <c r="O34" s="93"/>
      <c r="P34" s="65"/>
      <c r="Q34" s="65"/>
      <c r="R34" s="65"/>
      <c r="S34" s="65"/>
      <c r="T34" s="65"/>
      <c r="U34" s="65"/>
      <c r="V34" s="65"/>
      <c r="W34" s="65"/>
      <c r="X34" s="65"/>
    </row>
    <row r="35" spans="1:24">
      <c r="A35" s="65"/>
      <c r="B35" s="65"/>
      <c r="C35" s="168"/>
      <c r="D35" s="168"/>
      <c r="E35" s="168"/>
      <c r="F35" s="168"/>
      <c r="G35" s="168"/>
      <c r="H35" s="56"/>
      <c r="I35" s="93"/>
      <c r="J35" s="93"/>
      <c r="K35" s="93"/>
      <c r="L35" s="93"/>
      <c r="M35" s="93"/>
      <c r="N35" s="93"/>
      <c r="O35" s="93"/>
      <c r="P35" s="65"/>
      <c r="Q35" s="65"/>
      <c r="R35" s="65"/>
      <c r="S35" s="65"/>
      <c r="T35" s="65"/>
      <c r="U35" s="65"/>
      <c r="V35" s="65"/>
      <c r="W35" s="65"/>
      <c r="X35" s="65"/>
    </row>
    <row r="36" spans="1:24">
      <c r="A36" s="65"/>
      <c r="B36" s="65"/>
      <c r="C36" s="168"/>
      <c r="D36" s="168"/>
      <c r="E36" s="168"/>
      <c r="F36" s="168"/>
      <c r="G36" s="168"/>
      <c r="H36" s="56"/>
      <c r="I36" s="93"/>
      <c r="J36" s="93"/>
      <c r="K36" s="93"/>
      <c r="L36" s="93"/>
      <c r="M36" s="93"/>
      <c r="N36" s="93"/>
      <c r="O36" s="93"/>
      <c r="P36" s="65"/>
      <c r="Q36" s="65"/>
      <c r="R36" s="65"/>
      <c r="S36" s="65"/>
      <c r="T36" s="65"/>
      <c r="U36" s="65"/>
      <c r="V36" s="65"/>
      <c r="W36" s="65"/>
      <c r="X36" s="65"/>
    </row>
    <row r="37" spans="1:24">
      <c r="A37" s="65"/>
      <c r="B37" s="65"/>
      <c r="C37" s="168"/>
      <c r="D37" s="168"/>
      <c r="E37" s="168"/>
      <c r="F37" s="168"/>
      <c r="G37" s="168"/>
      <c r="H37" s="56"/>
      <c r="I37" s="93"/>
      <c r="J37" s="93"/>
      <c r="K37" s="93"/>
      <c r="L37" s="93"/>
      <c r="M37" s="93"/>
      <c r="N37" s="93"/>
      <c r="O37" s="93"/>
      <c r="P37" s="65"/>
      <c r="Q37" s="65"/>
      <c r="R37" s="65"/>
      <c r="S37" s="65"/>
      <c r="T37" s="65"/>
      <c r="U37" s="65"/>
      <c r="V37" s="65"/>
      <c r="W37" s="65"/>
      <c r="X37" s="65"/>
    </row>
    <row r="38" spans="1:24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</row>
    <row r="39" spans="1:24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</row>
    <row r="40" spans="1:24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</row>
    <row r="41" spans="1:24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</row>
  </sheetData>
  <mergeCells count="55">
    <mergeCell ref="P2:S2"/>
    <mergeCell ref="C10:G10"/>
    <mergeCell ref="C11:G11"/>
    <mergeCell ref="C12:G12"/>
    <mergeCell ref="H12:K12"/>
    <mergeCell ref="L12:O12"/>
    <mergeCell ref="L8:L9"/>
    <mergeCell ref="M8:M9"/>
    <mergeCell ref="N8:N9"/>
    <mergeCell ref="O8:O9"/>
    <mergeCell ref="P6:P9"/>
    <mergeCell ref="Q6:Q9"/>
    <mergeCell ref="R4:R9"/>
    <mergeCell ref="S4:S9"/>
    <mergeCell ref="P4:Q5"/>
    <mergeCell ref="C13:G13"/>
    <mergeCell ref="C14:G14"/>
    <mergeCell ref="C15:G15"/>
    <mergeCell ref="C16:G16"/>
    <mergeCell ref="H16:K16"/>
    <mergeCell ref="L16:O16"/>
    <mergeCell ref="C17:G17"/>
    <mergeCell ref="C18:G18"/>
    <mergeCell ref="C19:G19"/>
    <mergeCell ref="C20:G20"/>
    <mergeCell ref="C21:G21"/>
    <mergeCell ref="C22:G22"/>
    <mergeCell ref="C23:G23"/>
    <mergeCell ref="C24:G24"/>
    <mergeCell ref="H24:K24"/>
    <mergeCell ref="L24:O24"/>
    <mergeCell ref="C25:G25"/>
    <mergeCell ref="C26:G26"/>
    <mergeCell ref="C27:G27"/>
    <mergeCell ref="H27:K27"/>
    <mergeCell ref="L27:O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B4:B9"/>
    <mergeCell ref="H8:H9"/>
    <mergeCell ref="I8:I9"/>
    <mergeCell ref="J8:J9"/>
    <mergeCell ref="K8:K9"/>
    <mergeCell ref="C4:G9"/>
    <mergeCell ref="H4:O5"/>
    <mergeCell ref="H6:K7"/>
    <mergeCell ref="L6:O7"/>
  </mergeCells>
  <pageMargins left="0.25" right="0.25" top="0.75" bottom="0.75" header="0.3" footer="0.3"/>
  <pageSetup paperSize="9" scale="4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opLeftCell="A22" zoomScale="85" zoomScaleNormal="85" zoomScalePageLayoutView="60" workbookViewId="0">
      <selection activeCell="Q18" sqref="Q18"/>
    </sheetView>
  </sheetViews>
  <sheetFormatPr defaultColWidth="9.140625" defaultRowHeight="15"/>
  <cols>
    <col min="1" max="1" width="7.7109375" style="55" customWidth="1"/>
    <col min="2" max="2" width="5.140625" style="55" customWidth="1"/>
    <col min="3" max="6" width="9.140625" style="55"/>
    <col min="7" max="7" width="9.85546875" style="55" customWidth="1"/>
    <col min="8" max="8" width="14.7109375" style="55" customWidth="1"/>
    <col min="9" max="9" width="14.42578125" style="55" customWidth="1"/>
    <col min="10" max="10" width="16" style="55" customWidth="1"/>
    <col min="11" max="11" width="15.5703125" style="55" customWidth="1"/>
    <col min="12" max="12" width="12" style="55" customWidth="1"/>
    <col min="13" max="13" width="16.140625" style="55" customWidth="1"/>
    <col min="14" max="14" width="16.7109375" style="55" customWidth="1"/>
    <col min="15" max="15" width="17.7109375" style="55" customWidth="1"/>
    <col min="16" max="16" width="31.7109375" style="55" customWidth="1"/>
    <col min="17" max="17" width="31" style="55" customWidth="1"/>
    <col min="18" max="18" width="23.140625" style="55" customWidth="1"/>
    <col min="19" max="19" width="15.140625" style="55" customWidth="1"/>
    <col min="20" max="16384" width="9.140625" style="55"/>
  </cols>
  <sheetData>
    <row r="2" spans="2:24">
      <c r="P2" s="200" t="s">
        <v>60</v>
      </c>
      <c r="Q2" s="200"/>
      <c r="R2" s="200"/>
      <c r="S2" s="200"/>
      <c r="T2" s="65"/>
      <c r="U2" s="65"/>
      <c r="V2" s="65"/>
      <c r="W2" s="65"/>
      <c r="X2" s="65"/>
    </row>
    <row r="3" spans="2:24">
      <c r="T3" s="65"/>
      <c r="U3" s="65"/>
      <c r="V3" s="65"/>
      <c r="W3" s="65"/>
      <c r="X3" s="65"/>
    </row>
    <row r="4" spans="2:24" ht="15" customHeight="1">
      <c r="B4" s="169"/>
      <c r="C4" s="149" t="s">
        <v>1</v>
      </c>
      <c r="D4" s="150"/>
      <c r="E4" s="150"/>
      <c r="F4" s="150"/>
      <c r="G4" s="150"/>
      <c r="H4" s="155" t="s">
        <v>2</v>
      </c>
      <c r="I4" s="150"/>
      <c r="J4" s="150"/>
      <c r="K4" s="150"/>
      <c r="L4" s="150"/>
      <c r="M4" s="150"/>
      <c r="N4" s="150"/>
      <c r="O4" s="156"/>
      <c r="P4" s="155" t="s">
        <v>3</v>
      </c>
      <c r="Q4" s="156"/>
      <c r="R4" s="201" t="s">
        <v>4</v>
      </c>
      <c r="S4" s="146" t="s">
        <v>5</v>
      </c>
      <c r="T4" s="65"/>
      <c r="U4" s="65"/>
      <c r="V4" s="65"/>
      <c r="W4" s="65"/>
      <c r="X4" s="65"/>
    </row>
    <row r="5" spans="2:24">
      <c r="B5" s="170"/>
      <c r="C5" s="151"/>
      <c r="D5" s="152"/>
      <c r="E5" s="152"/>
      <c r="F5" s="152"/>
      <c r="G5" s="152"/>
      <c r="H5" s="157"/>
      <c r="I5" s="158"/>
      <c r="J5" s="158"/>
      <c r="K5" s="158"/>
      <c r="L5" s="158"/>
      <c r="M5" s="158"/>
      <c r="N5" s="158"/>
      <c r="O5" s="159"/>
      <c r="P5" s="157"/>
      <c r="Q5" s="159"/>
      <c r="R5" s="202"/>
      <c r="S5" s="147"/>
      <c r="T5" s="65"/>
      <c r="U5" s="65"/>
      <c r="V5" s="65"/>
      <c r="W5" s="65"/>
      <c r="X5" s="65"/>
    </row>
    <row r="6" spans="2:24" ht="15" customHeight="1">
      <c r="B6" s="170"/>
      <c r="C6" s="151"/>
      <c r="D6" s="152"/>
      <c r="E6" s="152"/>
      <c r="F6" s="152"/>
      <c r="G6" s="152"/>
      <c r="H6" s="160" t="s">
        <v>6</v>
      </c>
      <c r="I6" s="161"/>
      <c r="J6" s="161"/>
      <c r="K6" s="162"/>
      <c r="L6" s="155" t="s">
        <v>7</v>
      </c>
      <c r="M6" s="150"/>
      <c r="N6" s="150"/>
      <c r="O6" s="156"/>
      <c r="P6" s="201" t="s">
        <v>8</v>
      </c>
      <c r="Q6" s="146" t="s">
        <v>9</v>
      </c>
      <c r="R6" s="202"/>
      <c r="S6" s="147"/>
      <c r="T6" s="65"/>
      <c r="U6" s="65"/>
      <c r="V6" s="65"/>
      <c r="W6" s="65"/>
      <c r="X6" s="65"/>
    </row>
    <row r="7" spans="2:24" ht="10.5" customHeight="1">
      <c r="B7" s="170"/>
      <c r="C7" s="151"/>
      <c r="D7" s="152"/>
      <c r="E7" s="152"/>
      <c r="F7" s="152"/>
      <c r="G7" s="152"/>
      <c r="H7" s="163"/>
      <c r="I7" s="164"/>
      <c r="J7" s="164"/>
      <c r="K7" s="165"/>
      <c r="L7" s="166"/>
      <c r="M7" s="154"/>
      <c r="N7" s="154"/>
      <c r="O7" s="167"/>
      <c r="P7" s="202"/>
      <c r="Q7" s="147"/>
      <c r="R7" s="202"/>
      <c r="S7" s="147"/>
      <c r="T7" s="65"/>
      <c r="U7" s="65"/>
      <c r="V7" s="65"/>
      <c r="W7" s="65"/>
      <c r="X7" s="65"/>
    </row>
    <row r="8" spans="2:24">
      <c r="B8" s="170"/>
      <c r="C8" s="151"/>
      <c r="D8" s="152"/>
      <c r="E8" s="152"/>
      <c r="F8" s="152"/>
      <c r="G8" s="152"/>
      <c r="H8" s="172" t="s">
        <v>10</v>
      </c>
      <c r="I8" s="164" t="s">
        <v>11</v>
      </c>
      <c r="J8" s="164" t="s">
        <v>12</v>
      </c>
      <c r="K8" s="165" t="s">
        <v>13</v>
      </c>
      <c r="L8" s="172" t="s">
        <v>10</v>
      </c>
      <c r="M8" s="164" t="s">
        <v>11</v>
      </c>
      <c r="N8" s="164" t="s">
        <v>12</v>
      </c>
      <c r="O8" s="165" t="s">
        <v>13</v>
      </c>
      <c r="P8" s="202"/>
      <c r="Q8" s="147"/>
      <c r="R8" s="202"/>
      <c r="S8" s="147"/>
      <c r="T8" s="65"/>
      <c r="U8" s="65"/>
      <c r="V8" s="65"/>
      <c r="W8" s="65"/>
      <c r="X8" s="65"/>
    </row>
    <row r="9" spans="2:24" ht="28.5" customHeight="1">
      <c r="B9" s="171"/>
      <c r="C9" s="153"/>
      <c r="D9" s="154"/>
      <c r="E9" s="154"/>
      <c r="F9" s="154"/>
      <c r="G9" s="154"/>
      <c r="H9" s="172"/>
      <c r="I9" s="164"/>
      <c r="J9" s="164"/>
      <c r="K9" s="165"/>
      <c r="L9" s="172"/>
      <c r="M9" s="164"/>
      <c r="N9" s="164"/>
      <c r="O9" s="165"/>
      <c r="P9" s="203"/>
      <c r="Q9" s="148"/>
      <c r="R9" s="203"/>
      <c r="S9" s="148"/>
      <c r="T9" s="65"/>
      <c r="U9" s="65"/>
      <c r="V9" s="65"/>
      <c r="W9" s="65"/>
      <c r="X9" s="65"/>
    </row>
    <row r="10" spans="2:24" ht="27.75" customHeight="1">
      <c r="B10" s="57"/>
      <c r="C10" s="183" t="s">
        <v>14</v>
      </c>
      <c r="D10" s="184"/>
      <c r="E10" s="184"/>
      <c r="F10" s="184"/>
      <c r="G10" s="184"/>
      <c r="H10" s="58">
        <f>H11</f>
        <v>8960.61</v>
      </c>
      <c r="I10" s="66">
        <f t="shared" ref="I10:L10" si="0">I11</f>
        <v>241.93647000000001</v>
      </c>
      <c r="J10" s="66">
        <f t="shared" si="0"/>
        <v>7822.6125300000003</v>
      </c>
      <c r="K10" s="67">
        <f t="shared" si="0"/>
        <v>896.06100000000004</v>
      </c>
      <c r="L10" s="68">
        <f t="shared" si="0"/>
        <v>0</v>
      </c>
      <c r="M10" s="69">
        <f t="shared" ref="M10:O10" si="1">M11</f>
        <v>0</v>
      </c>
      <c r="N10" s="69">
        <f t="shared" si="1"/>
        <v>0</v>
      </c>
      <c r="O10" s="70">
        <f t="shared" si="1"/>
        <v>0</v>
      </c>
      <c r="P10" s="71"/>
      <c r="Q10" s="94"/>
      <c r="R10" s="95"/>
      <c r="S10" s="96"/>
      <c r="T10" s="65"/>
      <c r="U10" s="65"/>
      <c r="V10" s="65"/>
      <c r="W10" s="65"/>
      <c r="X10" s="65"/>
    </row>
    <row r="11" spans="2:24" ht="34.5" customHeight="1">
      <c r="B11" s="57"/>
      <c r="C11" s="185" t="s">
        <v>15</v>
      </c>
      <c r="D11" s="186"/>
      <c r="E11" s="186"/>
      <c r="F11" s="186"/>
      <c r="G11" s="186"/>
      <c r="H11" s="59">
        <f>H13</f>
        <v>8960.61</v>
      </c>
      <c r="I11" s="72">
        <f t="shared" ref="I11:O11" si="2">I13</f>
        <v>241.93647000000001</v>
      </c>
      <c r="J11" s="72">
        <f t="shared" si="2"/>
        <v>7822.6125300000003</v>
      </c>
      <c r="K11" s="73">
        <f t="shared" si="2"/>
        <v>896.06100000000004</v>
      </c>
      <c r="L11" s="59">
        <f t="shared" si="2"/>
        <v>0</v>
      </c>
      <c r="M11" s="72">
        <f t="shared" si="2"/>
        <v>0</v>
      </c>
      <c r="N11" s="72">
        <f t="shared" si="2"/>
        <v>0</v>
      </c>
      <c r="O11" s="73">
        <f t="shared" si="2"/>
        <v>0</v>
      </c>
      <c r="P11" s="71"/>
      <c r="Q11" s="94"/>
      <c r="R11" s="95"/>
      <c r="S11" s="96"/>
      <c r="T11" s="65"/>
      <c r="U11" s="65"/>
      <c r="V11" s="65"/>
      <c r="W11" s="65"/>
      <c r="X11" s="65"/>
    </row>
    <row r="12" spans="2:24" ht="15.75" customHeight="1">
      <c r="B12" s="57"/>
      <c r="C12" s="179" t="s">
        <v>16</v>
      </c>
      <c r="D12" s="180"/>
      <c r="E12" s="180"/>
      <c r="F12" s="180"/>
      <c r="G12" s="180"/>
      <c r="H12" s="163"/>
      <c r="I12" s="164"/>
      <c r="J12" s="164"/>
      <c r="K12" s="165"/>
      <c r="L12" s="187"/>
      <c r="M12" s="188"/>
      <c r="N12" s="188"/>
      <c r="O12" s="189"/>
      <c r="P12" s="71"/>
      <c r="Q12" s="94"/>
      <c r="R12" s="95"/>
      <c r="S12" s="96"/>
      <c r="T12" s="65"/>
      <c r="U12" s="65"/>
      <c r="V12" s="65"/>
      <c r="W12" s="65"/>
      <c r="X12" s="65"/>
    </row>
    <row r="13" spans="2:24" ht="39.75" customHeight="1">
      <c r="B13" s="57"/>
      <c r="C13" s="181" t="s">
        <v>17</v>
      </c>
      <c r="D13" s="182"/>
      <c r="E13" s="182"/>
      <c r="F13" s="182"/>
      <c r="G13" s="182"/>
      <c r="H13" s="59">
        <f>SUM(I13:K13)</f>
        <v>8960.61</v>
      </c>
      <c r="I13" s="74">
        <v>241.93647000000001</v>
      </c>
      <c r="J13" s="74">
        <v>7822.6125300000003</v>
      </c>
      <c r="K13" s="74">
        <v>896.06100000000004</v>
      </c>
      <c r="L13" s="75">
        <f>SUM(M13:O13)</f>
        <v>0</v>
      </c>
      <c r="M13" s="76">
        <v>0</v>
      </c>
      <c r="N13" s="76">
        <v>0</v>
      </c>
      <c r="O13" s="77">
        <v>0</v>
      </c>
      <c r="P13" s="71" t="s">
        <v>43</v>
      </c>
      <c r="Q13" s="94"/>
      <c r="R13" s="95"/>
      <c r="S13" s="96"/>
      <c r="T13" s="65"/>
      <c r="U13" s="65"/>
      <c r="V13" s="65"/>
      <c r="W13" s="65"/>
      <c r="X13" s="65"/>
    </row>
    <row r="14" spans="2:24">
      <c r="B14" s="57"/>
      <c r="C14" s="183" t="s">
        <v>19</v>
      </c>
      <c r="D14" s="184"/>
      <c r="E14" s="184"/>
      <c r="F14" s="184"/>
      <c r="G14" s="184"/>
      <c r="H14" s="58">
        <f>H15</f>
        <v>7719.6175299999995</v>
      </c>
      <c r="I14" s="66">
        <f t="shared" ref="I14:L14" si="3">I15</f>
        <v>3879.7</v>
      </c>
      <c r="J14" s="66"/>
      <c r="K14" s="67">
        <f t="shared" si="3"/>
        <v>1139.9175300000002</v>
      </c>
      <c r="L14" s="68">
        <f t="shared" si="3"/>
        <v>1572.864</v>
      </c>
      <c r="M14" s="69">
        <f t="shared" ref="M14:O14" si="4">M15</f>
        <v>1139.8</v>
      </c>
      <c r="N14" s="69"/>
      <c r="O14" s="70">
        <f t="shared" si="4"/>
        <v>433.06400000000002</v>
      </c>
      <c r="P14" s="71"/>
      <c r="Q14" s="94"/>
      <c r="R14" s="95"/>
      <c r="S14" s="96"/>
      <c r="T14" s="65"/>
      <c r="U14" s="65"/>
      <c r="V14" s="65"/>
      <c r="W14" s="65"/>
      <c r="X14" s="65"/>
    </row>
    <row r="15" spans="2:24">
      <c r="B15" s="57"/>
      <c r="C15" s="185" t="s">
        <v>20</v>
      </c>
      <c r="D15" s="186"/>
      <c r="E15" s="186"/>
      <c r="F15" s="186"/>
      <c r="G15" s="186"/>
      <c r="H15" s="59">
        <f>SUM(H17:H21)</f>
        <v>7719.6175299999995</v>
      </c>
      <c r="I15" s="72">
        <f t="shared" ref="I15:L15" si="5">SUM(I17:I21)</f>
        <v>3879.7</v>
      </c>
      <c r="J15" s="72"/>
      <c r="K15" s="73">
        <f t="shared" si="5"/>
        <v>1139.9175300000002</v>
      </c>
      <c r="L15" s="75">
        <f t="shared" si="5"/>
        <v>1572.864</v>
      </c>
      <c r="M15" s="78">
        <f t="shared" ref="M15:O15" si="6">SUM(M17:M21)</f>
        <v>1139.8</v>
      </c>
      <c r="N15" s="78"/>
      <c r="O15" s="79">
        <f t="shared" si="6"/>
        <v>433.06400000000002</v>
      </c>
      <c r="P15" s="71"/>
      <c r="Q15" s="94"/>
      <c r="R15" s="95"/>
      <c r="S15" s="96"/>
      <c r="T15" s="65"/>
      <c r="U15" s="65"/>
      <c r="V15" s="65"/>
      <c r="W15" s="65"/>
      <c r="X15" s="65"/>
    </row>
    <row r="16" spans="2:24">
      <c r="B16" s="57"/>
      <c r="C16" s="179" t="s">
        <v>16</v>
      </c>
      <c r="D16" s="180"/>
      <c r="E16" s="180"/>
      <c r="F16" s="180"/>
      <c r="G16" s="180"/>
      <c r="H16" s="197"/>
      <c r="I16" s="198"/>
      <c r="J16" s="198"/>
      <c r="K16" s="199"/>
      <c r="L16" s="192"/>
      <c r="M16" s="193"/>
      <c r="N16" s="193"/>
      <c r="O16" s="194"/>
      <c r="P16" s="71"/>
      <c r="Q16" s="94"/>
      <c r="R16" s="95"/>
      <c r="S16" s="96"/>
      <c r="T16" s="65"/>
      <c r="U16" s="65"/>
      <c r="V16" s="65"/>
      <c r="W16" s="65"/>
      <c r="X16" s="65"/>
    </row>
    <row r="17" spans="1:24" ht="73.5" customHeight="1">
      <c r="B17" s="57"/>
      <c r="C17" s="181" t="s">
        <v>21</v>
      </c>
      <c r="D17" s="182"/>
      <c r="E17" s="182"/>
      <c r="F17" s="182"/>
      <c r="G17" s="182"/>
      <c r="H17" s="59">
        <f t="shared" ref="H17:H21" si="7">SUM(I17:K17)</f>
        <v>3999.8</v>
      </c>
      <c r="I17" s="74">
        <v>3000.1</v>
      </c>
      <c r="J17" s="74">
        <v>0</v>
      </c>
      <c r="K17" s="74">
        <v>999.7</v>
      </c>
      <c r="L17" s="75">
        <f t="shared" ref="L17:L21" si="8">SUM(M17:O17)</f>
        <v>1572.864</v>
      </c>
      <c r="M17" s="74">
        <v>1139.8</v>
      </c>
      <c r="N17" s="74"/>
      <c r="O17" s="74">
        <v>433.06400000000002</v>
      </c>
      <c r="P17" s="80" t="s">
        <v>22</v>
      </c>
      <c r="Q17" s="97"/>
      <c r="R17" s="98"/>
      <c r="S17" s="96"/>
      <c r="T17" s="65"/>
      <c r="U17" s="65"/>
      <c r="V17" s="65"/>
      <c r="W17" s="65"/>
      <c r="X17" s="65"/>
    </row>
    <row r="18" spans="1:24" ht="73.5" customHeight="1">
      <c r="B18" s="57"/>
      <c r="C18" s="181" t="s">
        <v>44</v>
      </c>
      <c r="D18" s="182"/>
      <c r="E18" s="182"/>
      <c r="F18" s="182"/>
      <c r="G18" s="205"/>
      <c r="H18" s="59">
        <f t="shared" si="7"/>
        <v>205.56700999999998</v>
      </c>
      <c r="I18" s="74">
        <v>94.8</v>
      </c>
      <c r="J18" s="74">
        <v>104.6</v>
      </c>
      <c r="K18" s="74">
        <v>6.1670100000000003</v>
      </c>
      <c r="L18" s="75">
        <f t="shared" si="8"/>
        <v>0</v>
      </c>
      <c r="M18" s="74">
        <v>0</v>
      </c>
      <c r="N18" s="74">
        <v>0</v>
      </c>
      <c r="O18" s="74">
        <v>0</v>
      </c>
      <c r="P18" s="71" t="s">
        <v>45</v>
      </c>
      <c r="Q18" s="99"/>
      <c r="R18" s="98"/>
      <c r="S18" s="96"/>
      <c r="T18" s="65"/>
      <c r="U18" s="65"/>
      <c r="V18" s="65"/>
      <c r="W18" s="65"/>
      <c r="X18" s="65"/>
    </row>
    <row r="19" spans="1:24" ht="73.5" customHeight="1">
      <c r="B19" s="57"/>
      <c r="C19" s="181" t="s">
        <v>46</v>
      </c>
      <c r="D19" s="182"/>
      <c r="E19" s="182"/>
      <c r="F19" s="182"/>
      <c r="G19" s="205"/>
      <c r="H19" s="59">
        <f t="shared" si="7"/>
        <v>425.90000000000003</v>
      </c>
      <c r="I19" s="74">
        <v>404.6</v>
      </c>
      <c r="J19" s="74">
        <v>0</v>
      </c>
      <c r="K19" s="74">
        <v>21.3</v>
      </c>
      <c r="L19" s="75">
        <f t="shared" si="8"/>
        <v>0</v>
      </c>
      <c r="M19" s="74">
        <v>0</v>
      </c>
      <c r="N19" s="74">
        <v>0</v>
      </c>
      <c r="O19" s="74">
        <v>0</v>
      </c>
      <c r="P19" s="71" t="s">
        <v>45</v>
      </c>
      <c r="Q19" s="99"/>
      <c r="R19" s="98"/>
      <c r="S19" s="96"/>
      <c r="T19" s="65"/>
      <c r="U19" s="65"/>
      <c r="V19" s="65"/>
      <c r="W19" s="65"/>
      <c r="X19" s="65"/>
    </row>
    <row r="20" spans="1:24" ht="57.75" customHeight="1">
      <c r="B20" s="57"/>
      <c r="C20" s="181" t="s">
        <v>47</v>
      </c>
      <c r="D20" s="182"/>
      <c r="E20" s="182"/>
      <c r="F20" s="182"/>
      <c r="G20" s="205"/>
      <c r="H20" s="59">
        <f t="shared" si="7"/>
        <v>2758.35052</v>
      </c>
      <c r="I20" s="74">
        <v>80.2</v>
      </c>
      <c r="J20" s="74">
        <v>2595.4</v>
      </c>
      <c r="K20" s="74">
        <v>82.750519999999995</v>
      </c>
      <c r="L20" s="75">
        <f t="shared" si="8"/>
        <v>0</v>
      </c>
      <c r="M20" s="74">
        <v>0</v>
      </c>
      <c r="N20" s="74">
        <v>0</v>
      </c>
      <c r="O20" s="74">
        <v>0</v>
      </c>
      <c r="P20" s="71" t="s">
        <v>48</v>
      </c>
      <c r="Q20" s="99"/>
      <c r="R20" s="98"/>
      <c r="S20" s="96"/>
      <c r="T20" s="65"/>
      <c r="U20" s="65"/>
      <c r="V20" s="65"/>
      <c r="W20" s="65"/>
      <c r="X20" s="65"/>
    </row>
    <row r="21" spans="1:24" ht="87" customHeight="1">
      <c r="B21" s="57"/>
      <c r="C21" s="181" t="s">
        <v>28</v>
      </c>
      <c r="D21" s="182"/>
      <c r="E21" s="182"/>
      <c r="F21" s="182"/>
      <c r="G21" s="182"/>
      <c r="H21" s="59">
        <f t="shared" si="7"/>
        <v>330</v>
      </c>
      <c r="I21" s="74">
        <v>300</v>
      </c>
      <c r="J21" s="74">
        <v>0</v>
      </c>
      <c r="K21" s="74">
        <v>30</v>
      </c>
      <c r="L21" s="75">
        <f t="shared" si="8"/>
        <v>0</v>
      </c>
      <c r="M21" s="74">
        <v>0</v>
      </c>
      <c r="N21" s="74">
        <v>0</v>
      </c>
      <c r="O21" s="74">
        <v>0</v>
      </c>
      <c r="P21" s="80" t="s">
        <v>49</v>
      </c>
      <c r="Q21" s="100"/>
      <c r="R21" s="95"/>
      <c r="S21" s="96"/>
      <c r="T21" s="65"/>
      <c r="U21" s="65"/>
      <c r="V21" s="65"/>
      <c r="W21" s="65"/>
      <c r="X21" s="65"/>
    </row>
    <row r="22" spans="1:24">
      <c r="B22" s="57"/>
      <c r="C22" s="195" t="s">
        <v>30</v>
      </c>
      <c r="D22" s="196"/>
      <c r="E22" s="196"/>
      <c r="F22" s="196"/>
      <c r="G22" s="196"/>
      <c r="H22" s="58">
        <f>H23+H26</f>
        <v>5530.5117200000004</v>
      </c>
      <c r="I22" s="66">
        <f t="shared" ref="I22:N22" si="9">I23+I26</f>
        <v>1155.3153500000001</v>
      </c>
      <c r="J22" s="66">
        <f t="shared" si="9"/>
        <v>4375.1963699999997</v>
      </c>
      <c r="K22" s="67"/>
      <c r="L22" s="58">
        <f t="shared" si="9"/>
        <v>0</v>
      </c>
      <c r="M22" s="66">
        <f t="shared" si="9"/>
        <v>0</v>
      </c>
      <c r="N22" s="66">
        <f t="shared" si="9"/>
        <v>0</v>
      </c>
      <c r="O22" s="67"/>
      <c r="P22" s="71"/>
      <c r="Q22" s="94"/>
      <c r="R22" s="95"/>
      <c r="S22" s="96"/>
      <c r="T22" s="65"/>
      <c r="U22" s="65"/>
      <c r="V22" s="65"/>
      <c r="W22" s="65"/>
      <c r="X22" s="65"/>
    </row>
    <row r="23" spans="1:24">
      <c r="B23" s="57"/>
      <c r="C23" s="177" t="s">
        <v>31</v>
      </c>
      <c r="D23" s="178"/>
      <c r="E23" s="178"/>
      <c r="F23" s="178"/>
      <c r="G23" s="178"/>
      <c r="H23" s="59">
        <f>H25</f>
        <v>2234.1070799999998</v>
      </c>
      <c r="I23" s="72">
        <f t="shared" ref="I23:J23" si="10">I25</f>
        <v>67.023210000000006</v>
      </c>
      <c r="J23" s="72">
        <f t="shared" si="10"/>
        <v>2167.0838699999999</v>
      </c>
      <c r="K23" s="73"/>
      <c r="L23" s="75">
        <f>L25</f>
        <v>0</v>
      </c>
      <c r="M23" s="78">
        <f t="shared" ref="M23:N23" si="11">M25</f>
        <v>0</v>
      </c>
      <c r="N23" s="78">
        <f t="shared" si="11"/>
        <v>0</v>
      </c>
      <c r="O23" s="79"/>
      <c r="P23" s="71"/>
      <c r="Q23" s="94"/>
      <c r="R23" s="95"/>
      <c r="S23" s="96"/>
      <c r="T23" s="65"/>
      <c r="U23" s="65"/>
      <c r="V23" s="65"/>
      <c r="W23" s="65"/>
      <c r="X23" s="65"/>
    </row>
    <row r="24" spans="1:24">
      <c r="B24" s="57"/>
      <c r="C24" s="179" t="s">
        <v>16</v>
      </c>
      <c r="D24" s="180"/>
      <c r="E24" s="180"/>
      <c r="F24" s="180"/>
      <c r="G24" s="180"/>
      <c r="H24" s="163"/>
      <c r="I24" s="164"/>
      <c r="J24" s="164"/>
      <c r="K24" s="165"/>
      <c r="L24" s="187"/>
      <c r="M24" s="188"/>
      <c r="N24" s="188"/>
      <c r="O24" s="189"/>
      <c r="P24" s="71"/>
      <c r="Q24" s="94"/>
      <c r="R24" s="95"/>
      <c r="S24" s="96"/>
      <c r="T24" s="65"/>
      <c r="U24" s="65"/>
      <c r="V24" s="65"/>
      <c r="W24" s="65"/>
      <c r="X24" s="65"/>
    </row>
    <row r="25" spans="1:24" ht="99" customHeight="1">
      <c r="B25" s="57"/>
      <c r="C25" s="190" t="s">
        <v>50</v>
      </c>
      <c r="D25" s="191"/>
      <c r="E25" s="191"/>
      <c r="F25" s="191"/>
      <c r="G25" s="191"/>
      <c r="H25" s="60">
        <f>SUM(I25:K25)</f>
        <v>2234.1070799999998</v>
      </c>
      <c r="I25" s="74">
        <v>67.023210000000006</v>
      </c>
      <c r="J25" s="74">
        <v>2167.0838699999999</v>
      </c>
      <c r="K25" s="74">
        <v>0</v>
      </c>
      <c r="L25" s="81">
        <f>SUM(M25:O25)</f>
        <v>0</v>
      </c>
      <c r="M25" s="82">
        <v>0</v>
      </c>
      <c r="N25" s="82">
        <v>0</v>
      </c>
      <c r="O25" s="82">
        <v>0</v>
      </c>
      <c r="P25" s="71" t="s">
        <v>51</v>
      </c>
      <c r="Q25" s="99"/>
      <c r="R25" s="98"/>
      <c r="S25" s="96"/>
      <c r="T25" s="65"/>
      <c r="U25" s="65"/>
      <c r="V25" s="65"/>
      <c r="W25" s="65"/>
      <c r="X25" s="65"/>
    </row>
    <row r="26" spans="1:24" ht="32.25" customHeight="1">
      <c r="B26" s="57"/>
      <c r="C26" s="177" t="s">
        <v>52</v>
      </c>
      <c r="D26" s="178"/>
      <c r="E26" s="178"/>
      <c r="F26" s="178"/>
      <c r="G26" s="178"/>
      <c r="H26" s="60">
        <f>SUM(H28:H29)</f>
        <v>3296.4046400000002</v>
      </c>
      <c r="I26" s="60">
        <f t="shared" ref="I26:L26" si="12">SUM(I28:I29)</f>
        <v>1088.29214</v>
      </c>
      <c r="J26" s="60">
        <f t="shared" si="12"/>
        <v>2208.1125000000002</v>
      </c>
      <c r="K26" s="60">
        <f t="shared" si="12"/>
        <v>0</v>
      </c>
      <c r="L26" s="81">
        <f t="shared" si="12"/>
        <v>0</v>
      </c>
      <c r="M26" s="81">
        <f t="shared" ref="M26:O26" si="13">SUM(M28:M29)</f>
        <v>0</v>
      </c>
      <c r="N26" s="81">
        <f t="shared" si="13"/>
        <v>0</v>
      </c>
      <c r="O26" s="81">
        <f t="shared" si="13"/>
        <v>0</v>
      </c>
      <c r="P26" s="71"/>
      <c r="Q26" s="94"/>
      <c r="R26" s="95"/>
      <c r="S26" s="96"/>
      <c r="T26" s="65"/>
      <c r="U26" s="65"/>
      <c r="V26" s="65"/>
      <c r="W26" s="65"/>
      <c r="X26" s="65"/>
    </row>
    <row r="27" spans="1:24">
      <c r="B27" s="57"/>
      <c r="C27" s="179" t="s">
        <v>16</v>
      </c>
      <c r="D27" s="180"/>
      <c r="E27" s="180"/>
      <c r="F27" s="180"/>
      <c r="G27" s="180"/>
      <c r="H27" s="163"/>
      <c r="I27" s="164"/>
      <c r="J27" s="164"/>
      <c r="K27" s="165"/>
      <c r="L27" s="187"/>
      <c r="M27" s="188"/>
      <c r="N27" s="188"/>
      <c r="O27" s="189"/>
      <c r="P27" s="71"/>
      <c r="Q27" s="94"/>
      <c r="R27" s="95"/>
      <c r="S27" s="96"/>
      <c r="T27" s="65"/>
      <c r="U27" s="65"/>
      <c r="V27" s="65"/>
      <c r="W27" s="65"/>
      <c r="X27" s="65"/>
    </row>
    <row r="28" spans="1:24" ht="51.75" customHeight="1">
      <c r="B28" s="57"/>
      <c r="C28" s="190" t="s">
        <v>53</v>
      </c>
      <c r="D28" s="191"/>
      <c r="E28" s="191"/>
      <c r="F28" s="191"/>
      <c r="G28" s="191"/>
      <c r="H28" s="59">
        <f>SUM(I28:K28)</f>
        <v>2276.4046400000002</v>
      </c>
      <c r="I28" s="74">
        <v>68.292140000000003</v>
      </c>
      <c r="J28" s="74">
        <v>2208.1125000000002</v>
      </c>
      <c r="K28" s="74"/>
      <c r="L28" s="75">
        <f>SUM(M28:O28)</f>
        <v>0</v>
      </c>
      <c r="M28" s="82">
        <v>0</v>
      </c>
      <c r="N28" s="82">
        <v>0</v>
      </c>
      <c r="O28" s="82">
        <v>0</v>
      </c>
      <c r="P28" s="83" t="s">
        <v>54</v>
      </c>
      <c r="Q28" s="101"/>
      <c r="R28" s="98"/>
      <c r="S28" s="96"/>
      <c r="T28" s="65"/>
      <c r="U28" s="65"/>
      <c r="V28" s="65"/>
      <c r="W28" s="65"/>
      <c r="X28" s="65"/>
    </row>
    <row r="29" spans="1:24" ht="52.5" customHeight="1">
      <c r="B29" s="61"/>
      <c r="C29" s="190" t="s">
        <v>55</v>
      </c>
      <c r="D29" s="191"/>
      <c r="E29" s="191"/>
      <c r="F29" s="191"/>
      <c r="G29" s="204"/>
      <c r="H29" s="59">
        <f>SUM(I29:K29)</f>
        <v>1020</v>
      </c>
      <c r="I29" s="74">
        <v>1020</v>
      </c>
      <c r="J29" s="74">
        <v>0</v>
      </c>
      <c r="K29" s="74">
        <v>0</v>
      </c>
      <c r="L29" s="75">
        <f>SUM(M29:O29)</f>
        <v>0</v>
      </c>
      <c r="M29" s="84">
        <v>0</v>
      </c>
      <c r="N29" s="84">
        <v>0</v>
      </c>
      <c r="O29" s="85">
        <v>0</v>
      </c>
      <c r="P29" s="83" t="s">
        <v>54</v>
      </c>
      <c r="Q29" s="102"/>
      <c r="R29" s="103"/>
      <c r="S29" s="104"/>
      <c r="T29" s="65"/>
      <c r="U29" s="65"/>
      <c r="V29" s="65"/>
      <c r="W29" s="65"/>
      <c r="X29" s="65"/>
    </row>
    <row r="30" spans="1:24">
      <c r="B30" s="61"/>
      <c r="C30" s="173"/>
      <c r="D30" s="174"/>
      <c r="E30" s="174"/>
      <c r="F30" s="174"/>
      <c r="G30" s="174"/>
      <c r="H30" s="62"/>
      <c r="I30" s="86"/>
      <c r="J30" s="86"/>
      <c r="K30" s="87"/>
      <c r="L30" s="88"/>
      <c r="M30" s="86"/>
      <c r="N30" s="86"/>
      <c r="O30" s="87"/>
      <c r="P30" s="89"/>
      <c r="Q30" s="105"/>
      <c r="R30" s="106"/>
      <c r="S30" s="104"/>
      <c r="T30" s="65"/>
      <c r="U30" s="65"/>
      <c r="V30" s="65"/>
      <c r="W30" s="65"/>
      <c r="X30" s="65"/>
    </row>
    <row r="31" spans="1:24" ht="18.75">
      <c r="B31" s="63"/>
      <c r="C31" s="175" t="s">
        <v>39</v>
      </c>
      <c r="D31" s="176"/>
      <c r="E31" s="176"/>
      <c r="F31" s="176"/>
      <c r="G31" s="176"/>
      <c r="H31" s="64">
        <f>SUM(H10,H14,H22)</f>
        <v>22210.739249999999</v>
      </c>
      <c r="I31" s="90">
        <f t="shared" ref="I31:O31" si="14">SUM(I10,I14,I22)</f>
        <v>5276.9518199999993</v>
      </c>
      <c r="J31" s="90">
        <f t="shared" si="14"/>
        <v>12197.8089</v>
      </c>
      <c r="K31" s="90">
        <f t="shared" si="14"/>
        <v>2035.9785300000003</v>
      </c>
      <c r="L31" s="64">
        <f t="shared" si="14"/>
        <v>1572.864</v>
      </c>
      <c r="M31" s="90">
        <f t="shared" si="14"/>
        <v>1139.8</v>
      </c>
      <c r="N31" s="90">
        <f t="shared" si="14"/>
        <v>0</v>
      </c>
      <c r="O31" s="91">
        <f t="shared" si="14"/>
        <v>433.06400000000002</v>
      </c>
      <c r="P31" s="92"/>
      <c r="Q31" s="107"/>
      <c r="R31" s="108"/>
      <c r="S31" s="109"/>
      <c r="T31" s="65"/>
      <c r="U31" s="65"/>
      <c r="V31" s="65"/>
      <c r="W31" s="65"/>
      <c r="X31" s="65"/>
    </row>
    <row r="32" spans="1:24">
      <c r="A32" s="65"/>
      <c r="B32" s="65"/>
      <c r="C32" s="168"/>
      <c r="D32" s="168"/>
      <c r="E32" s="168"/>
      <c r="F32" s="168"/>
      <c r="G32" s="168"/>
      <c r="H32" s="56"/>
      <c r="I32" s="93"/>
      <c r="J32" s="93"/>
      <c r="K32" s="93"/>
      <c r="L32" s="93"/>
      <c r="M32" s="93"/>
      <c r="N32" s="93"/>
      <c r="O32" s="93"/>
      <c r="P32" s="65"/>
      <c r="Q32" s="65"/>
      <c r="R32" s="65"/>
      <c r="S32" s="65"/>
      <c r="T32" s="65"/>
      <c r="U32" s="65"/>
      <c r="V32" s="65"/>
      <c r="W32" s="65"/>
      <c r="X32" s="65"/>
    </row>
    <row r="33" spans="1:24">
      <c r="A33" s="65"/>
      <c r="B33" s="65"/>
      <c r="C33" s="168"/>
      <c r="D33" s="168"/>
      <c r="E33" s="168"/>
      <c r="F33" s="168"/>
      <c r="G33" s="168"/>
      <c r="H33" s="56"/>
      <c r="I33" s="93"/>
      <c r="J33" s="93"/>
      <c r="K33" s="93"/>
      <c r="L33" s="93"/>
      <c r="M33" s="93"/>
      <c r="N33" s="93"/>
      <c r="O33" s="93"/>
      <c r="P33" s="65"/>
      <c r="Q33" s="65"/>
      <c r="R33" s="65"/>
      <c r="S33" s="65"/>
      <c r="T33" s="65"/>
      <c r="U33" s="65"/>
      <c r="V33" s="65"/>
      <c r="W33" s="65"/>
      <c r="X33" s="65"/>
    </row>
    <row r="34" spans="1:24">
      <c r="A34" s="65"/>
      <c r="B34" s="65"/>
      <c r="C34" s="168"/>
      <c r="D34" s="168"/>
      <c r="E34" s="168"/>
      <c r="F34" s="168"/>
      <c r="G34" s="168"/>
      <c r="H34" s="56"/>
      <c r="I34" s="93"/>
      <c r="J34" s="93"/>
      <c r="K34" s="93"/>
      <c r="L34" s="93"/>
      <c r="M34" s="93"/>
      <c r="N34" s="93"/>
      <c r="O34" s="93"/>
      <c r="P34" s="65"/>
      <c r="Q34" s="65"/>
      <c r="R34" s="65"/>
      <c r="S34" s="65"/>
      <c r="T34" s="65"/>
      <c r="U34" s="65"/>
      <c r="V34" s="65"/>
      <c r="W34" s="65"/>
      <c r="X34" s="65"/>
    </row>
    <row r="35" spans="1:24">
      <c r="A35" s="65"/>
      <c r="B35" s="65"/>
      <c r="C35" s="168"/>
      <c r="D35" s="168"/>
      <c r="E35" s="168"/>
      <c r="F35" s="168"/>
      <c r="G35" s="168"/>
      <c r="H35" s="56"/>
      <c r="I35" s="93"/>
      <c r="J35" s="93"/>
      <c r="K35" s="93"/>
      <c r="L35" s="93"/>
      <c r="M35" s="93"/>
      <c r="N35" s="93"/>
      <c r="O35" s="93"/>
      <c r="P35" s="65"/>
      <c r="Q35" s="65"/>
      <c r="R35" s="65"/>
      <c r="S35" s="65"/>
      <c r="T35" s="65"/>
      <c r="U35" s="65"/>
      <c r="V35" s="65"/>
      <c r="W35" s="65"/>
      <c r="X35" s="65"/>
    </row>
    <row r="36" spans="1:24">
      <c r="A36" s="65"/>
      <c r="B36" s="65"/>
      <c r="C36" s="168"/>
      <c r="D36" s="168"/>
      <c r="E36" s="168"/>
      <c r="F36" s="168"/>
      <c r="G36" s="168"/>
      <c r="H36" s="56"/>
      <c r="I36" s="93"/>
      <c r="J36" s="93"/>
      <c r="K36" s="93"/>
      <c r="L36" s="93"/>
      <c r="M36" s="93"/>
      <c r="N36" s="93"/>
      <c r="O36" s="93"/>
      <c r="P36" s="65"/>
      <c r="Q36" s="65"/>
      <c r="R36" s="65"/>
      <c r="S36" s="65"/>
      <c r="T36" s="65"/>
      <c r="U36" s="65"/>
      <c r="V36" s="65"/>
      <c r="W36" s="65"/>
      <c r="X36" s="65"/>
    </row>
    <row r="37" spans="1:24">
      <c r="A37" s="65"/>
      <c r="B37" s="65"/>
      <c r="C37" s="168"/>
      <c r="D37" s="168"/>
      <c r="E37" s="168"/>
      <c r="F37" s="168"/>
      <c r="G37" s="168"/>
      <c r="H37" s="56"/>
      <c r="I37" s="93"/>
      <c r="J37" s="93"/>
      <c r="K37" s="93"/>
      <c r="L37" s="93"/>
      <c r="M37" s="93"/>
      <c r="N37" s="93"/>
      <c r="O37" s="93"/>
      <c r="P37" s="65"/>
      <c r="Q37" s="65"/>
      <c r="R37" s="65"/>
      <c r="S37" s="65"/>
      <c r="T37" s="65"/>
      <c r="U37" s="65"/>
      <c r="V37" s="65"/>
      <c r="W37" s="65"/>
      <c r="X37" s="65"/>
    </row>
    <row r="38" spans="1:24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</row>
    <row r="39" spans="1:24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</row>
    <row r="40" spans="1:24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</row>
    <row r="41" spans="1:24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</row>
  </sheetData>
  <mergeCells count="55">
    <mergeCell ref="P2:S2"/>
    <mergeCell ref="C10:G10"/>
    <mergeCell ref="C11:G11"/>
    <mergeCell ref="C12:G12"/>
    <mergeCell ref="H12:K12"/>
    <mergeCell ref="L12:O12"/>
    <mergeCell ref="L8:L9"/>
    <mergeCell ref="M8:M9"/>
    <mergeCell ref="N8:N9"/>
    <mergeCell ref="O8:O9"/>
    <mergeCell ref="P6:P9"/>
    <mergeCell ref="Q6:Q9"/>
    <mergeCell ref="R4:R9"/>
    <mergeCell ref="S4:S9"/>
    <mergeCell ref="P4:Q5"/>
    <mergeCell ref="C13:G13"/>
    <mergeCell ref="C14:G14"/>
    <mergeCell ref="C15:G15"/>
    <mergeCell ref="C16:G16"/>
    <mergeCell ref="H16:K16"/>
    <mergeCell ref="L16:O16"/>
    <mergeCell ref="C17:G17"/>
    <mergeCell ref="C18:G18"/>
    <mergeCell ref="C19:G19"/>
    <mergeCell ref="C20:G20"/>
    <mergeCell ref="C21:G21"/>
    <mergeCell ref="C22:G22"/>
    <mergeCell ref="C23:G23"/>
    <mergeCell ref="C24:G24"/>
    <mergeCell ref="H24:K24"/>
    <mergeCell ref="L24:O24"/>
    <mergeCell ref="C25:G25"/>
    <mergeCell ref="C26:G26"/>
    <mergeCell ref="C27:G27"/>
    <mergeCell ref="H27:K27"/>
    <mergeCell ref="L27:O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B4:B9"/>
    <mergeCell ref="H8:H9"/>
    <mergeCell ref="I8:I9"/>
    <mergeCell ref="J8:J9"/>
    <mergeCell ref="K8:K9"/>
    <mergeCell ref="C4:G9"/>
    <mergeCell ref="H4:O5"/>
    <mergeCell ref="H6:K7"/>
    <mergeCell ref="L6:O7"/>
  </mergeCells>
  <pageMargins left="0.25" right="0.25" top="0.75" bottom="0.75" header="0.3" footer="0.3"/>
  <pageSetup paperSize="9" scale="4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zoomScale="85" zoomScaleNormal="85" zoomScalePageLayoutView="60" workbookViewId="0">
      <selection activeCell="P2" sqref="P2:S2"/>
    </sheetView>
  </sheetViews>
  <sheetFormatPr defaultColWidth="9.140625" defaultRowHeight="15"/>
  <cols>
    <col min="1" max="1" width="7.7109375" style="55" customWidth="1"/>
    <col min="2" max="2" width="5.140625" style="55" customWidth="1"/>
    <col min="3" max="6" width="9.140625" style="55"/>
    <col min="7" max="7" width="9.85546875" style="55" customWidth="1"/>
    <col min="8" max="8" width="14.7109375" style="55" customWidth="1"/>
    <col min="9" max="9" width="14.42578125" style="55" customWidth="1"/>
    <col min="10" max="10" width="16" style="55" customWidth="1"/>
    <col min="11" max="11" width="15.5703125" style="55" customWidth="1"/>
    <col min="12" max="12" width="12" style="55" customWidth="1"/>
    <col min="13" max="13" width="16.140625" style="55" customWidth="1"/>
    <col min="14" max="14" width="16.7109375" style="55" customWidth="1"/>
    <col min="15" max="15" width="17.7109375" style="55" customWidth="1"/>
    <col min="16" max="16" width="31.7109375" style="55" customWidth="1"/>
    <col min="17" max="17" width="31" style="55" customWidth="1"/>
    <col min="18" max="18" width="23.140625" style="55" customWidth="1"/>
    <col min="19" max="19" width="15.140625" style="55" customWidth="1"/>
    <col min="20" max="16384" width="9.140625" style="55"/>
  </cols>
  <sheetData>
    <row r="2" spans="2:24">
      <c r="P2" s="200" t="s">
        <v>61</v>
      </c>
      <c r="Q2" s="200"/>
      <c r="R2" s="200"/>
      <c r="S2" s="200"/>
      <c r="T2" s="65"/>
      <c r="U2" s="65"/>
      <c r="V2" s="65"/>
      <c r="W2" s="65"/>
      <c r="X2" s="65"/>
    </row>
    <row r="3" spans="2:24">
      <c r="T3" s="65"/>
      <c r="U3" s="65"/>
      <c r="V3" s="65"/>
      <c r="W3" s="65"/>
      <c r="X3" s="65"/>
    </row>
    <row r="4" spans="2:24" ht="15" customHeight="1">
      <c r="B4" s="169"/>
      <c r="C4" s="149" t="s">
        <v>1</v>
      </c>
      <c r="D4" s="150"/>
      <c r="E4" s="150"/>
      <c r="F4" s="150"/>
      <c r="G4" s="150"/>
      <c r="H4" s="155" t="s">
        <v>2</v>
      </c>
      <c r="I4" s="150"/>
      <c r="J4" s="150"/>
      <c r="K4" s="150"/>
      <c r="L4" s="150"/>
      <c r="M4" s="150"/>
      <c r="N4" s="150"/>
      <c r="O4" s="156"/>
      <c r="P4" s="155" t="s">
        <v>3</v>
      </c>
      <c r="Q4" s="156"/>
      <c r="R4" s="201" t="s">
        <v>4</v>
      </c>
      <c r="S4" s="146" t="s">
        <v>5</v>
      </c>
      <c r="T4" s="65"/>
      <c r="U4" s="65"/>
      <c r="V4" s="65"/>
      <c r="W4" s="65"/>
      <c r="X4" s="65"/>
    </row>
    <row r="5" spans="2:24">
      <c r="B5" s="170"/>
      <c r="C5" s="151"/>
      <c r="D5" s="152"/>
      <c r="E5" s="152"/>
      <c r="F5" s="152"/>
      <c r="G5" s="152"/>
      <c r="H5" s="157"/>
      <c r="I5" s="158"/>
      <c r="J5" s="158"/>
      <c r="K5" s="158"/>
      <c r="L5" s="158"/>
      <c r="M5" s="158"/>
      <c r="N5" s="158"/>
      <c r="O5" s="159"/>
      <c r="P5" s="157"/>
      <c r="Q5" s="159"/>
      <c r="R5" s="202"/>
      <c r="S5" s="147"/>
      <c r="T5" s="65"/>
      <c r="U5" s="65"/>
      <c r="V5" s="65"/>
      <c r="W5" s="65"/>
      <c r="X5" s="65"/>
    </row>
    <row r="6" spans="2:24" ht="15" customHeight="1">
      <c r="B6" s="170"/>
      <c r="C6" s="151"/>
      <c r="D6" s="152"/>
      <c r="E6" s="152"/>
      <c r="F6" s="152"/>
      <c r="G6" s="152"/>
      <c r="H6" s="160" t="s">
        <v>6</v>
      </c>
      <c r="I6" s="161"/>
      <c r="J6" s="161"/>
      <c r="K6" s="162"/>
      <c r="L6" s="155" t="s">
        <v>7</v>
      </c>
      <c r="M6" s="150"/>
      <c r="N6" s="150"/>
      <c r="O6" s="156"/>
      <c r="P6" s="201" t="s">
        <v>8</v>
      </c>
      <c r="Q6" s="146" t="s">
        <v>9</v>
      </c>
      <c r="R6" s="202"/>
      <c r="S6" s="147"/>
      <c r="T6" s="65"/>
      <c r="U6" s="65"/>
      <c r="V6" s="65"/>
      <c r="W6" s="65"/>
      <c r="X6" s="65"/>
    </row>
    <row r="7" spans="2:24" ht="10.5" customHeight="1">
      <c r="B7" s="170"/>
      <c r="C7" s="151"/>
      <c r="D7" s="152"/>
      <c r="E7" s="152"/>
      <c r="F7" s="152"/>
      <c r="G7" s="152"/>
      <c r="H7" s="163"/>
      <c r="I7" s="164"/>
      <c r="J7" s="164"/>
      <c r="K7" s="165"/>
      <c r="L7" s="166"/>
      <c r="M7" s="154"/>
      <c r="N7" s="154"/>
      <c r="O7" s="167"/>
      <c r="P7" s="202"/>
      <c r="Q7" s="147"/>
      <c r="R7" s="202"/>
      <c r="S7" s="147"/>
      <c r="T7" s="65"/>
      <c r="U7" s="65"/>
      <c r="V7" s="65"/>
      <c r="W7" s="65"/>
      <c r="X7" s="65"/>
    </row>
    <row r="8" spans="2:24">
      <c r="B8" s="170"/>
      <c r="C8" s="151"/>
      <c r="D8" s="152"/>
      <c r="E8" s="152"/>
      <c r="F8" s="152"/>
      <c r="G8" s="152"/>
      <c r="H8" s="172" t="s">
        <v>10</v>
      </c>
      <c r="I8" s="164" t="s">
        <v>11</v>
      </c>
      <c r="J8" s="164" t="s">
        <v>12</v>
      </c>
      <c r="K8" s="165" t="s">
        <v>13</v>
      </c>
      <c r="L8" s="172" t="s">
        <v>10</v>
      </c>
      <c r="M8" s="164" t="s">
        <v>11</v>
      </c>
      <c r="N8" s="164" t="s">
        <v>12</v>
      </c>
      <c r="O8" s="165" t="s">
        <v>13</v>
      </c>
      <c r="P8" s="202"/>
      <c r="Q8" s="147"/>
      <c r="R8" s="202"/>
      <c r="S8" s="147"/>
      <c r="T8" s="65"/>
      <c r="U8" s="65"/>
      <c r="V8" s="65"/>
      <c r="W8" s="65"/>
      <c r="X8" s="65"/>
    </row>
    <row r="9" spans="2:24" ht="28.5" customHeight="1">
      <c r="B9" s="171"/>
      <c r="C9" s="153"/>
      <c r="D9" s="154"/>
      <c r="E9" s="154"/>
      <c r="F9" s="154"/>
      <c r="G9" s="154"/>
      <c r="H9" s="172"/>
      <c r="I9" s="164"/>
      <c r="J9" s="164"/>
      <c r="K9" s="165"/>
      <c r="L9" s="172"/>
      <c r="M9" s="164"/>
      <c r="N9" s="164"/>
      <c r="O9" s="165"/>
      <c r="P9" s="203"/>
      <c r="Q9" s="148"/>
      <c r="R9" s="203"/>
      <c r="S9" s="148"/>
      <c r="T9" s="65"/>
      <c r="U9" s="65"/>
      <c r="V9" s="65"/>
      <c r="W9" s="65"/>
      <c r="X9" s="65"/>
    </row>
    <row r="10" spans="2:24" ht="27.75" customHeight="1">
      <c r="B10" s="57"/>
      <c r="C10" s="183" t="s">
        <v>14</v>
      </c>
      <c r="D10" s="184"/>
      <c r="E10" s="184"/>
      <c r="F10" s="184"/>
      <c r="G10" s="184"/>
      <c r="H10" s="58">
        <f>H11</f>
        <v>8960.61</v>
      </c>
      <c r="I10" s="66">
        <f t="shared" ref="I10:L10" si="0">I11</f>
        <v>241.93647000000001</v>
      </c>
      <c r="J10" s="66">
        <f t="shared" si="0"/>
        <v>7822.6125300000003</v>
      </c>
      <c r="K10" s="67">
        <f t="shared" si="0"/>
        <v>896.06100000000004</v>
      </c>
      <c r="L10" s="68">
        <f t="shared" si="0"/>
        <v>0</v>
      </c>
      <c r="M10" s="69">
        <f t="shared" ref="M10:O10" si="1">M11</f>
        <v>0</v>
      </c>
      <c r="N10" s="69">
        <f t="shared" si="1"/>
        <v>0</v>
      </c>
      <c r="O10" s="70">
        <f t="shared" si="1"/>
        <v>0</v>
      </c>
      <c r="P10" s="71"/>
      <c r="Q10" s="94"/>
      <c r="R10" s="95"/>
      <c r="S10" s="96"/>
      <c r="T10" s="65"/>
      <c r="U10" s="65"/>
      <c r="V10" s="65"/>
      <c r="W10" s="65"/>
      <c r="X10" s="65"/>
    </row>
    <row r="11" spans="2:24" ht="34.5" customHeight="1">
      <c r="B11" s="57"/>
      <c r="C11" s="185" t="s">
        <v>15</v>
      </c>
      <c r="D11" s="186"/>
      <c r="E11" s="186"/>
      <c r="F11" s="186"/>
      <c r="G11" s="186"/>
      <c r="H11" s="59">
        <f>H13</f>
        <v>8960.61</v>
      </c>
      <c r="I11" s="72">
        <f t="shared" ref="I11:O11" si="2">I13</f>
        <v>241.93647000000001</v>
      </c>
      <c r="J11" s="72">
        <f t="shared" si="2"/>
        <v>7822.6125300000003</v>
      </c>
      <c r="K11" s="73">
        <f t="shared" si="2"/>
        <v>896.06100000000004</v>
      </c>
      <c r="L11" s="59">
        <f t="shared" si="2"/>
        <v>0</v>
      </c>
      <c r="M11" s="72">
        <f t="shared" si="2"/>
        <v>0</v>
      </c>
      <c r="N11" s="72">
        <f t="shared" si="2"/>
        <v>0</v>
      </c>
      <c r="O11" s="73">
        <f t="shared" si="2"/>
        <v>0</v>
      </c>
      <c r="P11" s="71"/>
      <c r="Q11" s="94"/>
      <c r="R11" s="95"/>
      <c r="S11" s="96"/>
      <c r="T11" s="65"/>
      <c r="U11" s="65"/>
      <c r="V11" s="65"/>
      <c r="W11" s="65"/>
      <c r="X11" s="65"/>
    </row>
    <row r="12" spans="2:24" ht="15.75" customHeight="1">
      <c r="B12" s="57"/>
      <c r="C12" s="179" t="s">
        <v>16</v>
      </c>
      <c r="D12" s="180"/>
      <c r="E12" s="180"/>
      <c r="F12" s="180"/>
      <c r="G12" s="180"/>
      <c r="H12" s="163"/>
      <c r="I12" s="164"/>
      <c r="J12" s="164"/>
      <c r="K12" s="165"/>
      <c r="L12" s="187"/>
      <c r="M12" s="188"/>
      <c r="N12" s="188"/>
      <c r="O12" s="189"/>
      <c r="P12" s="71"/>
      <c r="Q12" s="94"/>
      <c r="R12" s="95"/>
      <c r="S12" s="96"/>
      <c r="T12" s="65"/>
      <c r="U12" s="65"/>
      <c r="V12" s="65"/>
      <c r="W12" s="65"/>
      <c r="X12" s="65"/>
    </row>
    <row r="13" spans="2:24" ht="39.75" customHeight="1">
      <c r="B13" s="57"/>
      <c r="C13" s="181" t="s">
        <v>17</v>
      </c>
      <c r="D13" s="182"/>
      <c r="E13" s="182"/>
      <c r="F13" s="182"/>
      <c r="G13" s="182"/>
      <c r="H13" s="59">
        <f>SUM(I13:K13)</f>
        <v>8960.61</v>
      </c>
      <c r="I13" s="74">
        <v>241.93647000000001</v>
      </c>
      <c r="J13" s="74">
        <v>7822.6125300000003</v>
      </c>
      <c r="K13" s="74">
        <v>896.06100000000004</v>
      </c>
      <c r="L13" s="75">
        <f>SUM(M13:O13)</f>
        <v>0</v>
      </c>
      <c r="M13" s="76">
        <v>0</v>
      </c>
      <c r="N13" s="76">
        <v>0</v>
      </c>
      <c r="O13" s="77">
        <v>0</v>
      </c>
      <c r="P13" s="71" t="s">
        <v>43</v>
      </c>
      <c r="Q13" s="94"/>
      <c r="R13" s="95"/>
      <c r="S13" s="96"/>
      <c r="T13" s="65"/>
      <c r="U13" s="65"/>
      <c r="V13" s="65"/>
      <c r="W13" s="65"/>
      <c r="X13" s="65"/>
    </row>
    <row r="14" spans="2:24">
      <c r="B14" s="57"/>
      <c r="C14" s="183" t="s">
        <v>19</v>
      </c>
      <c r="D14" s="184"/>
      <c r="E14" s="184"/>
      <c r="F14" s="184"/>
      <c r="G14" s="184"/>
      <c r="H14" s="58">
        <f>H15</f>
        <v>7719.6175299999995</v>
      </c>
      <c r="I14" s="66">
        <f t="shared" ref="I14:L14" si="3">I15</f>
        <v>3879.7</v>
      </c>
      <c r="J14" s="66"/>
      <c r="K14" s="67">
        <f t="shared" si="3"/>
        <v>1139.9175300000002</v>
      </c>
      <c r="L14" s="68">
        <f t="shared" si="3"/>
        <v>1572.864</v>
      </c>
      <c r="M14" s="69">
        <f t="shared" ref="M14:O14" si="4">M15</f>
        <v>1139.8</v>
      </c>
      <c r="N14" s="69"/>
      <c r="O14" s="70">
        <f t="shared" si="4"/>
        <v>433.06400000000002</v>
      </c>
      <c r="P14" s="71"/>
      <c r="Q14" s="94"/>
      <c r="R14" s="95"/>
      <c r="S14" s="96"/>
      <c r="T14" s="65"/>
      <c r="U14" s="65"/>
      <c r="V14" s="65"/>
      <c r="W14" s="65"/>
      <c r="X14" s="65"/>
    </row>
    <row r="15" spans="2:24">
      <c r="B15" s="57"/>
      <c r="C15" s="185" t="s">
        <v>20</v>
      </c>
      <c r="D15" s="186"/>
      <c r="E15" s="186"/>
      <c r="F15" s="186"/>
      <c r="G15" s="186"/>
      <c r="H15" s="59">
        <f>SUM(H17:H21)</f>
        <v>7719.6175299999995</v>
      </c>
      <c r="I15" s="72">
        <f t="shared" ref="I15:L15" si="5">SUM(I17:I21)</f>
        <v>3879.7</v>
      </c>
      <c r="J15" s="72"/>
      <c r="K15" s="73">
        <f t="shared" si="5"/>
        <v>1139.9175300000002</v>
      </c>
      <c r="L15" s="75">
        <f t="shared" si="5"/>
        <v>1572.864</v>
      </c>
      <c r="M15" s="78">
        <f t="shared" ref="M15:O15" si="6">SUM(M17:M21)</f>
        <v>1139.8</v>
      </c>
      <c r="N15" s="78"/>
      <c r="O15" s="79">
        <f t="shared" si="6"/>
        <v>433.06400000000002</v>
      </c>
      <c r="P15" s="71"/>
      <c r="Q15" s="94"/>
      <c r="R15" s="95"/>
      <c r="S15" s="96"/>
      <c r="T15" s="65"/>
      <c r="U15" s="65"/>
      <c r="V15" s="65"/>
      <c r="W15" s="65"/>
      <c r="X15" s="65"/>
    </row>
    <row r="16" spans="2:24">
      <c r="B16" s="57"/>
      <c r="C16" s="179" t="s">
        <v>16</v>
      </c>
      <c r="D16" s="180"/>
      <c r="E16" s="180"/>
      <c r="F16" s="180"/>
      <c r="G16" s="180"/>
      <c r="H16" s="197"/>
      <c r="I16" s="198"/>
      <c r="J16" s="198"/>
      <c r="K16" s="199"/>
      <c r="L16" s="192"/>
      <c r="M16" s="193"/>
      <c r="N16" s="193"/>
      <c r="O16" s="194"/>
      <c r="P16" s="71"/>
      <c r="Q16" s="94"/>
      <c r="R16" s="95"/>
      <c r="S16" s="96"/>
      <c r="T16" s="65"/>
      <c r="U16" s="65"/>
      <c r="V16" s="65"/>
      <c r="W16" s="65"/>
      <c r="X16" s="65"/>
    </row>
    <row r="17" spans="1:24" ht="73.5" customHeight="1">
      <c r="B17" s="57"/>
      <c r="C17" s="181" t="s">
        <v>21</v>
      </c>
      <c r="D17" s="182"/>
      <c r="E17" s="182"/>
      <c r="F17" s="182"/>
      <c r="G17" s="182"/>
      <c r="H17" s="59">
        <f t="shared" ref="H17:H21" si="7">SUM(I17:K17)</f>
        <v>3999.8</v>
      </c>
      <c r="I17" s="74">
        <v>3000.1</v>
      </c>
      <c r="J17" s="74">
        <v>0</v>
      </c>
      <c r="K17" s="74">
        <v>999.7</v>
      </c>
      <c r="L17" s="75">
        <f t="shared" ref="L17:L21" si="8">SUM(M17:O17)</f>
        <v>1572.864</v>
      </c>
      <c r="M17" s="74">
        <v>1139.8</v>
      </c>
      <c r="N17" s="74"/>
      <c r="O17" s="74">
        <v>433.06400000000002</v>
      </c>
      <c r="P17" s="80" t="s">
        <v>22</v>
      </c>
      <c r="Q17" s="97"/>
      <c r="R17" s="98"/>
      <c r="S17" s="96"/>
      <c r="T17" s="65"/>
      <c r="U17" s="65"/>
      <c r="V17" s="65"/>
      <c r="W17" s="65"/>
      <c r="X17" s="65"/>
    </row>
    <row r="18" spans="1:24" ht="73.5" customHeight="1">
      <c r="B18" s="57"/>
      <c r="C18" s="181" t="s">
        <v>44</v>
      </c>
      <c r="D18" s="182"/>
      <c r="E18" s="182"/>
      <c r="F18" s="182"/>
      <c r="G18" s="205"/>
      <c r="H18" s="59">
        <f t="shared" si="7"/>
        <v>205.56700999999998</v>
      </c>
      <c r="I18" s="74">
        <v>94.8</v>
      </c>
      <c r="J18" s="74">
        <v>104.6</v>
      </c>
      <c r="K18" s="74">
        <v>6.1670100000000003</v>
      </c>
      <c r="L18" s="75">
        <f t="shared" si="8"/>
        <v>0</v>
      </c>
      <c r="M18" s="74">
        <v>0</v>
      </c>
      <c r="N18" s="74">
        <v>0</v>
      </c>
      <c r="O18" s="74">
        <v>0</v>
      </c>
      <c r="P18" s="71" t="s">
        <v>45</v>
      </c>
      <c r="Q18" s="99"/>
      <c r="R18" s="98"/>
      <c r="S18" s="96"/>
      <c r="T18" s="65"/>
      <c r="U18" s="65"/>
      <c r="V18" s="65"/>
      <c r="W18" s="65"/>
      <c r="X18" s="65"/>
    </row>
    <row r="19" spans="1:24" ht="73.5" customHeight="1">
      <c r="B19" s="57"/>
      <c r="C19" s="181" t="s">
        <v>46</v>
      </c>
      <c r="D19" s="182"/>
      <c r="E19" s="182"/>
      <c r="F19" s="182"/>
      <c r="G19" s="205"/>
      <c r="H19" s="59">
        <f t="shared" si="7"/>
        <v>425.90000000000003</v>
      </c>
      <c r="I19" s="74">
        <v>404.6</v>
      </c>
      <c r="J19" s="74">
        <v>0</v>
      </c>
      <c r="K19" s="74">
        <v>21.3</v>
      </c>
      <c r="L19" s="75">
        <f t="shared" si="8"/>
        <v>0</v>
      </c>
      <c r="M19" s="74">
        <v>0</v>
      </c>
      <c r="N19" s="74">
        <v>0</v>
      </c>
      <c r="O19" s="74">
        <v>0</v>
      </c>
      <c r="P19" s="71" t="s">
        <v>45</v>
      </c>
      <c r="Q19" s="99"/>
      <c r="R19" s="98"/>
      <c r="S19" s="96"/>
      <c r="T19" s="65"/>
      <c r="U19" s="65"/>
      <c r="V19" s="65"/>
      <c r="W19" s="65"/>
      <c r="X19" s="65"/>
    </row>
    <row r="20" spans="1:24" ht="57.75" customHeight="1">
      <c r="B20" s="57"/>
      <c r="C20" s="181" t="s">
        <v>47</v>
      </c>
      <c r="D20" s="182"/>
      <c r="E20" s="182"/>
      <c r="F20" s="182"/>
      <c r="G20" s="205"/>
      <c r="H20" s="59">
        <f t="shared" si="7"/>
        <v>2758.35052</v>
      </c>
      <c r="I20" s="74">
        <v>80.2</v>
      </c>
      <c r="J20" s="74">
        <v>2595.4</v>
      </c>
      <c r="K20" s="74">
        <v>82.750519999999995</v>
      </c>
      <c r="L20" s="75">
        <f t="shared" si="8"/>
        <v>0</v>
      </c>
      <c r="M20" s="74">
        <v>0</v>
      </c>
      <c r="N20" s="74">
        <v>0</v>
      </c>
      <c r="O20" s="74">
        <v>0</v>
      </c>
      <c r="P20" s="71" t="s">
        <v>48</v>
      </c>
      <c r="Q20" s="99"/>
      <c r="R20" s="98"/>
      <c r="S20" s="96"/>
      <c r="T20" s="65"/>
      <c r="U20" s="65"/>
      <c r="V20" s="65"/>
      <c r="W20" s="65"/>
      <c r="X20" s="65"/>
    </row>
    <row r="21" spans="1:24" ht="87" customHeight="1">
      <c r="B21" s="57"/>
      <c r="C21" s="181" t="s">
        <v>28</v>
      </c>
      <c r="D21" s="182"/>
      <c r="E21" s="182"/>
      <c r="F21" s="182"/>
      <c r="G21" s="182"/>
      <c r="H21" s="59">
        <f t="shared" si="7"/>
        <v>330</v>
      </c>
      <c r="I21" s="74">
        <v>300</v>
      </c>
      <c r="J21" s="74">
        <v>0</v>
      </c>
      <c r="K21" s="74">
        <v>30</v>
      </c>
      <c r="L21" s="75">
        <f t="shared" si="8"/>
        <v>0</v>
      </c>
      <c r="M21" s="74">
        <v>0</v>
      </c>
      <c r="N21" s="74">
        <v>0</v>
      </c>
      <c r="O21" s="74">
        <v>0</v>
      </c>
      <c r="P21" s="80" t="s">
        <v>49</v>
      </c>
      <c r="Q21" s="100"/>
      <c r="R21" s="95"/>
      <c r="S21" s="96"/>
      <c r="T21" s="65"/>
      <c r="U21" s="65"/>
      <c r="V21" s="65"/>
      <c r="W21" s="65"/>
      <c r="X21" s="65"/>
    </row>
    <row r="22" spans="1:24">
      <c r="B22" s="57"/>
      <c r="C22" s="195" t="s">
        <v>30</v>
      </c>
      <c r="D22" s="196"/>
      <c r="E22" s="196"/>
      <c r="F22" s="196"/>
      <c r="G22" s="196"/>
      <c r="H22" s="58">
        <f>H23+H26</f>
        <v>5997.1117199999999</v>
      </c>
      <c r="I22" s="66">
        <f t="shared" ref="I22:N22" si="9">I23+I26</f>
        <v>1621.91535</v>
      </c>
      <c r="J22" s="66">
        <f t="shared" si="9"/>
        <v>4375.1963699999997</v>
      </c>
      <c r="K22" s="67"/>
      <c r="L22" s="58">
        <f t="shared" si="9"/>
        <v>0</v>
      </c>
      <c r="M22" s="66">
        <f t="shared" si="9"/>
        <v>0</v>
      </c>
      <c r="N22" s="66">
        <f t="shared" si="9"/>
        <v>0</v>
      </c>
      <c r="O22" s="67"/>
      <c r="P22" s="71"/>
      <c r="Q22" s="94"/>
      <c r="R22" s="95"/>
      <c r="S22" s="96"/>
      <c r="T22" s="65"/>
      <c r="U22" s="65"/>
      <c r="V22" s="65"/>
      <c r="W22" s="65"/>
      <c r="X22" s="65"/>
    </row>
    <row r="23" spans="1:24">
      <c r="B23" s="57"/>
      <c r="C23" s="177" t="s">
        <v>31</v>
      </c>
      <c r="D23" s="178"/>
      <c r="E23" s="178"/>
      <c r="F23" s="178"/>
      <c r="G23" s="178"/>
      <c r="H23" s="59">
        <f>H25</f>
        <v>2234.1070799999998</v>
      </c>
      <c r="I23" s="72">
        <f t="shared" ref="I23:J23" si="10">I25</f>
        <v>67.023210000000006</v>
      </c>
      <c r="J23" s="72">
        <f t="shared" si="10"/>
        <v>2167.0838699999999</v>
      </c>
      <c r="K23" s="73"/>
      <c r="L23" s="75">
        <f>L25</f>
        <v>0</v>
      </c>
      <c r="M23" s="78">
        <f t="shared" ref="M23:N23" si="11">M25</f>
        <v>0</v>
      </c>
      <c r="N23" s="78">
        <f t="shared" si="11"/>
        <v>0</v>
      </c>
      <c r="O23" s="79"/>
      <c r="P23" s="71"/>
      <c r="Q23" s="94"/>
      <c r="R23" s="95"/>
      <c r="S23" s="96"/>
      <c r="T23" s="65"/>
      <c r="U23" s="65"/>
      <c r="V23" s="65"/>
      <c r="W23" s="65"/>
      <c r="X23" s="65"/>
    </row>
    <row r="24" spans="1:24">
      <c r="B24" s="57"/>
      <c r="C24" s="179" t="s">
        <v>16</v>
      </c>
      <c r="D24" s="180"/>
      <c r="E24" s="180"/>
      <c r="F24" s="180"/>
      <c r="G24" s="180"/>
      <c r="H24" s="163"/>
      <c r="I24" s="164"/>
      <c r="J24" s="164"/>
      <c r="K24" s="165"/>
      <c r="L24" s="187"/>
      <c r="M24" s="188"/>
      <c r="N24" s="188"/>
      <c r="O24" s="189"/>
      <c r="P24" s="71"/>
      <c r="Q24" s="94"/>
      <c r="R24" s="95"/>
      <c r="S24" s="96"/>
      <c r="T24" s="65"/>
      <c r="U24" s="65"/>
      <c r="V24" s="65"/>
      <c r="W24" s="65"/>
      <c r="X24" s="65"/>
    </row>
    <row r="25" spans="1:24" ht="99" customHeight="1">
      <c r="B25" s="57"/>
      <c r="C25" s="190" t="s">
        <v>50</v>
      </c>
      <c r="D25" s="191"/>
      <c r="E25" s="191"/>
      <c r="F25" s="191"/>
      <c r="G25" s="191"/>
      <c r="H25" s="60">
        <f>SUM(I25:K25)</f>
        <v>2234.1070799999998</v>
      </c>
      <c r="I25" s="74">
        <v>67.023210000000006</v>
      </c>
      <c r="J25" s="74">
        <v>2167.0838699999999</v>
      </c>
      <c r="K25" s="74">
        <v>0</v>
      </c>
      <c r="L25" s="81">
        <f>SUM(M25:O25)</f>
        <v>0</v>
      </c>
      <c r="M25" s="82">
        <v>0</v>
      </c>
      <c r="N25" s="82">
        <v>0</v>
      </c>
      <c r="O25" s="82">
        <v>0</v>
      </c>
      <c r="P25" s="71" t="s">
        <v>51</v>
      </c>
      <c r="Q25" s="99"/>
      <c r="R25" s="98"/>
      <c r="S25" s="96"/>
      <c r="T25" s="65"/>
      <c r="U25" s="65"/>
      <c r="V25" s="65"/>
      <c r="W25" s="65"/>
      <c r="X25" s="65"/>
    </row>
    <row r="26" spans="1:24" ht="32.25" customHeight="1">
      <c r="B26" s="57"/>
      <c r="C26" s="177" t="s">
        <v>52</v>
      </c>
      <c r="D26" s="178"/>
      <c r="E26" s="178"/>
      <c r="F26" s="178"/>
      <c r="G26" s="178"/>
      <c r="H26" s="60">
        <f>SUM(H28:H29)</f>
        <v>3763.0046400000001</v>
      </c>
      <c r="I26" s="60">
        <f t="shared" ref="I26:L26" si="12">SUM(I28:I29)</f>
        <v>1554.8921399999999</v>
      </c>
      <c r="J26" s="60">
        <f t="shared" si="12"/>
        <v>2208.1125000000002</v>
      </c>
      <c r="K26" s="60">
        <f t="shared" si="12"/>
        <v>0</v>
      </c>
      <c r="L26" s="81">
        <f t="shared" si="12"/>
        <v>0</v>
      </c>
      <c r="M26" s="81">
        <f t="shared" ref="M26:O26" si="13">SUM(M28:M29)</f>
        <v>0</v>
      </c>
      <c r="N26" s="81">
        <f t="shared" si="13"/>
        <v>0</v>
      </c>
      <c r="O26" s="81">
        <f t="shared" si="13"/>
        <v>0</v>
      </c>
      <c r="P26" s="71"/>
      <c r="Q26" s="94"/>
      <c r="R26" s="95"/>
      <c r="S26" s="96"/>
      <c r="T26" s="65"/>
      <c r="U26" s="65"/>
      <c r="V26" s="65"/>
      <c r="W26" s="65"/>
      <c r="X26" s="65"/>
    </row>
    <row r="27" spans="1:24">
      <c r="B27" s="57"/>
      <c r="C27" s="179" t="s">
        <v>16</v>
      </c>
      <c r="D27" s="180"/>
      <c r="E27" s="180"/>
      <c r="F27" s="180"/>
      <c r="G27" s="180"/>
      <c r="H27" s="163"/>
      <c r="I27" s="164"/>
      <c r="J27" s="164"/>
      <c r="K27" s="165"/>
      <c r="L27" s="187"/>
      <c r="M27" s="188"/>
      <c r="N27" s="188"/>
      <c r="O27" s="189"/>
      <c r="P27" s="71"/>
      <c r="Q27" s="94"/>
      <c r="R27" s="95"/>
      <c r="S27" s="96"/>
      <c r="T27" s="65"/>
      <c r="U27" s="65"/>
      <c r="V27" s="65"/>
      <c r="W27" s="65"/>
      <c r="X27" s="65"/>
    </row>
    <row r="28" spans="1:24" ht="51.75" customHeight="1">
      <c r="B28" s="57"/>
      <c r="C28" s="190" t="s">
        <v>53</v>
      </c>
      <c r="D28" s="191"/>
      <c r="E28" s="191"/>
      <c r="F28" s="191"/>
      <c r="G28" s="191"/>
      <c r="H28" s="59">
        <f>SUM(I28:K28)</f>
        <v>2276.4046400000002</v>
      </c>
      <c r="I28" s="74">
        <v>68.292140000000003</v>
      </c>
      <c r="J28" s="74">
        <v>2208.1125000000002</v>
      </c>
      <c r="K28" s="74"/>
      <c r="L28" s="75">
        <f>SUM(M28:O28)</f>
        <v>0</v>
      </c>
      <c r="M28" s="82">
        <v>0</v>
      </c>
      <c r="N28" s="82">
        <v>0</v>
      </c>
      <c r="O28" s="82">
        <v>0</v>
      </c>
      <c r="P28" s="83" t="s">
        <v>54</v>
      </c>
      <c r="Q28" s="101"/>
      <c r="R28" s="98"/>
      <c r="S28" s="96"/>
      <c r="T28" s="65"/>
      <c r="U28" s="65"/>
      <c r="V28" s="65"/>
      <c r="W28" s="65"/>
      <c r="X28" s="65"/>
    </row>
    <row r="29" spans="1:24" ht="52.5" customHeight="1">
      <c r="B29" s="61"/>
      <c r="C29" s="190" t="s">
        <v>55</v>
      </c>
      <c r="D29" s="191"/>
      <c r="E29" s="191"/>
      <c r="F29" s="191"/>
      <c r="G29" s="204"/>
      <c r="H29" s="59">
        <f>SUM(I29:K29)</f>
        <v>1486.6</v>
      </c>
      <c r="I29" s="74">
        <v>1486.6</v>
      </c>
      <c r="J29" s="84">
        <v>0</v>
      </c>
      <c r="K29" s="85">
        <v>0</v>
      </c>
      <c r="L29" s="75">
        <f>SUM(M29:O29)</f>
        <v>0</v>
      </c>
      <c r="M29" s="84">
        <v>0</v>
      </c>
      <c r="N29" s="84">
        <v>0</v>
      </c>
      <c r="O29" s="85">
        <v>0</v>
      </c>
      <c r="P29" s="83" t="s">
        <v>54</v>
      </c>
      <c r="Q29" s="102"/>
      <c r="R29" s="103"/>
      <c r="S29" s="104"/>
      <c r="T29" s="65"/>
      <c r="U29" s="65"/>
      <c r="V29" s="65"/>
      <c r="W29" s="65"/>
      <c r="X29" s="65"/>
    </row>
    <row r="30" spans="1:24">
      <c r="B30" s="61"/>
      <c r="C30" s="173"/>
      <c r="D30" s="174"/>
      <c r="E30" s="174"/>
      <c r="F30" s="174"/>
      <c r="G30" s="174"/>
      <c r="H30" s="62"/>
      <c r="I30" s="86"/>
      <c r="J30" s="86"/>
      <c r="K30" s="87"/>
      <c r="L30" s="88"/>
      <c r="M30" s="86"/>
      <c r="N30" s="86"/>
      <c r="O30" s="87"/>
      <c r="P30" s="89"/>
      <c r="Q30" s="105"/>
      <c r="R30" s="106"/>
      <c r="S30" s="104"/>
      <c r="T30" s="65"/>
      <c r="U30" s="65"/>
      <c r="V30" s="65"/>
      <c r="W30" s="65"/>
      <c r="X30" s="65"/>
    </row>
    <row r="31" spans="1:24" ht="18.75">
      <c r="B31" s="63"/>
      <c r="C31" s="175" t="s">
        <v>39</v>
      </c>
      <c r="D31" s="176"/>
      <c r="E31" s="176"/>
      <c r="F31" s="176"/>
      <c r="G31" s="176"/>
      <c r="H31" s="64">
        <f>SUM(H10,H14,H22)</f>
        <v>22677.339250000001</v>
      </c>
      <c r="I31" s="90">
        <f t="shared" ref="I31:O31" si="14">SUM(I10,I14,I22)</f>
        <v>5743.5518199999997</v>
      </c>
      <c r="J31" s="90">
        <f t="shared" si="14"/>
        <v>12197.8089</v>
      </c>
      <c r="K31" s="90">
        <f t="shared" si="14"/>
        <v>2035.9785300000003</v>
      </c>
      <c r="L31" s="64">
        <f t="shared" si="14"/>
        <v>1572.864</v>
      </c>
      <c r="M31" s="90">
        <f t="shared" si="14"/>
        <v>1139.8</v>
      </c>
      <c r="N31" s="90">
        <f t="shared" si="14"/>
        <v>0</v>
      </c>
      <c r="O31" s="91">
        <f t="shared" si="14"/>
        <v>433.06400000000002</v>
      </c>
      <c r="P31" s="92"/>
      <c r="Q31" s="107"/>
      <c r="R31" s="108"/>
      <c r="S31" s="109"/>
      <c r="T31" s="65"/>
      <c r="U31" s="65"/>
      <c r="V31" s="65"/>
      <c r="W31" s="65"/>
      <c r="X31" s="65"/>
    </row>
    <row r="32" spans="1:24">
      <c r="A32" s="65"/>
      <c r="B32" s="65"/>
      <c r="C32" s="168"/>
      <c r="D32" s="168"/>
      <c r="E32" s="168"/>
      <c r="F32" s="168"/>
      <c r="G32" s="168"/>
      <c r="H32" s="56"/>
      <c r="I32" s="93"/>
      <c r="J32" s="93"/>
      <c r="K32" s="93"/>
      <c r="L32" s="93"/>
      <c r="M32" s="93"/>
      <c r="N32" s="93"/>
      <c r="O32" s="93"/>
      <c r="P32" s="65"/>
      <c r="Q32" s="65"/>
      <c r="R32" s="65"/>
      <c r="S32" s="65"/>
      <c r="T32" s="65"/>
      <c r="U32" s="65"/>
      <c r="V32" s="65"/>
      <c r="W32" s="65"/>
      <c r="X32" s="65"/>
    </row>
    <row r="33" spans="1:24">
      <c r="A33" s="65"/>
      <c r="B33" s="65"/>
      <c r="C33" s="168"/>
      <c r="D33" s="168"/>
      <c r="E33" s="168"/>
      <c r="F33" s="168"/>
      <c r="G33" s="168"/>
      <c r="H33" s="56"/>
      <c r="I33" s="93"/>
      <c r="J33" s="93"/>
      <c r="K33" s="93"/>
      <c r="L33" s="93"/>
      <c r="M33" s="93"/>
      <c r="N33" s="93"/>
      <c r="O33" s="93"/>
      <c r="P33" s="65"/>
      <c r="Q33" s="65"/>
      <c r="R33" s="65"/>
      <c r="S33" s="65"/>
      <c r="T33" s="65"/>
      <c r="U33" s="65"/>
      <c r="V33" s="65"/>
      <c r="W33" s="65"/>
      <c r="X33" s="65"/>
    </row>
    <row r="34" spans="1:24">
      <c r="A34" s="65"/>
      <c r="B34" s="65"/>
      <c r="C34" s="168"/>
      <c r="D34" s="168"/>
      <c r="E34" s="168"/>
      <c r="F34" s="168"/>
      <c r="G34" s="168"/>
      <c r="H34" s="56"/>
      <c r="I34" s="93"/>
      <c r="J34" s="93"/>
      <c r="K34" s="93"/>
      <c r="L34" s="93"/>
      <c r="M34" s="93"/>
      <c r="N34" s="93"/>
      <c r="O34" s="93"/>
      <c r="P34" s="65"/>
      <c r="Q34" s="65"/>
      <c r="R34" s="65"/>
      <c r="S34" s="65"/>
      <c r="T34" s="65"/>
      <c r="U34" s="65"/>
      <c r="V34" s="65"/>
      <c r="W34" s="65"/>
      <c r="X34" s="65"/>
    </row>
    <row r="35" spans="1:24">
      <c r="A35" s="65"/>
      <c r="B35" s="65"/>
      <c r="C35" s="168"/>
      <c r="D35" s="168"/>
      <c r="E35" s="168"/>
      <c r="F35" s="168"/>
      <c r="G35" s="168"/>
      <c r="H35" s="56"/>
      <c r="I35" s="93"/>
      <c r="J35" s="93"/>
      <c r="K35" s="93"/>
      <c r="L35" s="93"/>
      <c r="M35" s="93"/>
      <c r="N35" s="93"/>
      <c r="O35" s="93"/>
      <c r="P35" s="65"/>
      <c r="Q35" s="65"/>
      <c r="R35" s="65"/>
      <c r="S35" s="65"/>
      <c r="T35" s="65"/>
      <c r="U35" s="65"/>
      <c r="V35" s="65"/>
      <c r="W35" s="65"/>
      <c r="X35" s="65"/>
    </row>
    <row r="36" spans="1:24">
      <c r="A36" s="65"/>
      <c r="B36" s="65"/>
      <c r="C36" s="168"/>
      <c r="D36" s="168"/>
      <c r="E36" s="168"/>
      <c r="F36" s="168"/>
      <c r="G36" s="168"/>
      <c r="H36" s="56"/>
      <c r="I36" s="93"/>
      <c r="J36" s="93"/>
      <c r="K36" s="93"/>
      <c r="L36" s="93"/>
      <c r="M36" s="93"/>
      <c r="N36" s="93"/>
      <c r="O36" s="93"/>
      <c r="P36" s="65"/>
      <c r="Q36" s="65"/>
      <c r="R36" s="65"/>
      <c r="S36" s="65"/>
      <c r="T36" s="65"/>
      <c r="U36" s="65"/>
      <c r="V36" s="65"/>
      <c r="W36" s="65"/>
      <c r="X36" s="65"/>
    </row>
    <row r="37" spans="1:24">
      <c r="A37" s="65"/>
      <c r="B37" s="65"/>
      <c r="C37" s="168"/>
      <c r="D37" s="168"/>
      <c r="E37" s="168"/>
      <c r="F37" s="168"/>
      <c r="G37" s="168"/>
      <c r="H37" s="56"/>
      <c r="I37" s="93"/>
      <c r="J37" s="93"/>
      <c r="K37" s="93"/>
      <c r="L37" s="93"/>
      <c r="M37" s="93"/>
      <c r="N37" s="93"/>
      <c r="O37" s="93"/>
      <c r="P37" s="65"/>
      <c r="Q37" s="65"/>
      <c r="R37" s="65"/>
      <c r="S37" s="65"/>
      <c r="T37" s="65"/>
      <c r="U37" s="65"/>
      <c r="V37" s="65"/>
      <c r="W37" s="65"/>
      <c r="X37" s="65"/>
    </row>
    <row r="38" spans="1:24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</row>
    <row r="39" spans="1:24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</row>
    <row r="40" spans="1:24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</row>
    <row r="41" spans="1:24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</row>
  </sheetData>
  <mergeCells count="55">
    <mergeCell ref="P2:S2"/>
    <mergeCell ref="C10:G10"/>
    <mergeCell ref="C11:G11"/>
    <mergeCell ref="C12:G12"/>
    <mergeCell ref="H12:K12"/>
    <mergeCell ref="L12:O12"/>
    <mergeCell ref="L8:L9"/>
    <mergeCell ref="M8:M9"/>
    <mergeCell ref="N8:N9"/>
    <mergeCell ref="O8:O9"/>
    <mergeCell ref="P6:P9"/>
    <mergeCell ref="Q6:Q9"/>
    <mergeCell ref="R4:R9"/>
    <mergeCell ref="S4:S9"/>
    <mergeCell ref="P4:Q5"/>
    <mergeCell ref="C13:G13"/>
    <mergeCell ref="C14:G14"/>
    <mergeCell ref="C15:G15"/>
    <mergeCell ref="C16:G16"/>
    <mergeCell ref="H16:K16"/>
    <mergeCell ref="L16:O16"/>
    <mergeCell ref="C17:G17"/>
    <mergeCell ref="C18:G18"/>
    <mergeCell ref="C19:G19"/>
    <mergeCell ref="C20:G20"/>
    <mergeCell ref="C21:G21"/>
    <mergeCell ref="C22:G22"/>
    <mergeCell ref="C23:G23"/>
    <mergeCell ref="C24:G24"/>
    <mergeCell ref="H24:K24"/>
    <mergeCell ref="L24:O24"/>
    <mergeCell ref="C25:G25"/>
    <mergeCell ref="C26:G26"/>
    <mergeCell ref="C27:G27"/>
    <mergeCell ref="H27:K27"/>
    <mergeCell ref="L27:O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B4:B9"/>
    <mergeCell ref="H8:H9"/>
    <mergeCell ref="I8:I9"/>
    <mergeCell ref="J8:J9"/>
    <mergeCell ref="K8:K9"/>
    <mergeCell ref="C4:G9"/>
    <mergeCell ref="H4:O5"/>
    <mergeCell ref="H6:K7"/>
    <mergeCell ref="L6:O7"/>
  </mergeCells>
  <pageMargins left="0.25" right="0.25" top="0.75" bottom="0.75" header="0.3" footer="0.3"/>
  <pageSetup paperSize="9" scale="4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12</vt:i4>
      </vt:variant>
    </vt:vector>
  </HeadingPairs>
  <TitlesOfParts>
    <vt:vector size="26" baseType="lpstr">
      <vt:lpstr>На 01.11.19</vt:lpstr>
      <vt:lpstr>На 01.12.19</vt:lpstr>
      <vt:lpstr>На 01.01.20 </vt:lpstr>
      <vt:lpstr>25,02,2020</vt:lpstr>
      <vt:lpstr>03.03.2020</vt:lpstr>
      <vt:lpstr>17.03.2020 </vt:lpstr>
      <vt:lpstr>24.03.2020 </vt:lpstr>
      <vt:lpstr>07.04.2020</vt:lpstr>
      <vt:lpstr>14.04.2020</vt:lpstr>
      <vt:lpstr>21.04.2020</vt:lpstr>
      <vt:lpstr>29.04.2020</vt:lpstr>
      <vt:lpstr>06.05.2020</vt:lpstr>
      <vt:lpstr>12.05.2020</vt:lpstr>
      <vt:lpstr>04</vt:lpstr>
      <vt:lpstr>'03.03.2020'!Область_печати</vt:lpstr>
      <vt:lpstr>'04'!Область_печати</vt:lpstr>
      <vt:lpstr>'06.05.2020'!Область_печати</vt:lpstr>
      <vt:lpstr>'07.04.2020'!Область_печати</vt:lpstr>
      <vt:lpstr>'12.05.2020'!Область_печати</vt:lpstr>
      <vt:lpstr>'14.04.2020'!Область_печати</vt:lpstr>
      <vt:lpstr>'17.03.2020 '!Область_печати</vt:lpstr>
      <vt:lpstr>'21.04.2020'!Область_печати</vt:lpstr>
      <vt:lpstr>'24.03.2020 '!Область_печати</vt:lpstr>
      <vt:lpstr>'25,02,2020'!Область_печати</vt:lpstr>
      <vt:lpstr>'29.04.2020'!Область_печати</vt:lpstr>
      <vt:lpstr>'На 01.01.20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Мария Фишелевич</cp:lastModifiedBy>
  <cp:lastPrinted>2024-01-09T09:04:40Z</cp:lastPrinted>
  <dcterms:created xsi:type="dcterms:W3CDTF">2006-09-16T00:00:00Z</dcterms:created>
  <dcterms:modified xsi:type="dcterms:W3CDTF">2024-01-09T09:26:07Z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116E8A2306204FD1A69CF320053C14A2</vt:lpwstr>
  </property>
  <property fmtid="{D5CDD505-2E9C-101B-9397-08002B2CF9AE}" pid="3" name="KSOProductBuildVer">
    <vt:lpwstr>1049-12.2.0.13201</vt:lpwstr>
  </property>
</Properties>
</file>